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ENVY\Documents\PASSP 1 GN 16 nov 2016\MSHP\DNPL\QUANTIFICATION DEC 2016\"/>
    </mc:Choice>
  </mc:AlternateContent>
  <bookViews>
    <workbookView xWindow="0" yWindow="0" windowWidth="23040" windowHeight="9408" activeTab="2"/>
  </bookViews>
  <sheets>
    <sheet name="SYNTHESE CS REGION LABE" sheetId="2" r:id="rId1"/>
    <sheet name="SYNTHESE CS REGION FARANAH" sheetId="1" r:id="rId2"/>
    <sheet name="CONSOLIDE CS ZONE DU PROJET" sheetId="3" r:id="rId3"/>
  </sheets>
  <externalReferences>
    <externalReference r:id="rId4"/>
    <externalReference r:id="rId5"/>
  </externalReferences>
  <definedNames>
    <definedName name="_xlnm.Print_Area" localSheetId="1">'SYNTHESE CS REGION FARANAH'!$A$7:$J$59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H56" i="2" l="1"/>
  <c r="G56" i="2"/>
  <c r="F56" i="2"/>
  <c r="E56" i="2"/>
  <c r="D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H40" i="2"/>
  <c r="G40" i="2"/>
  <c r="F40" i="2"/>
  <c r="E40" i="2"/>
  <c r="D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7" i="2"/>
  <c r="G17" i="2"/>
  <c r="F17" i="2"/>
  <c r="E17" i="2"/>
  <c r="H16" i="2"/>
  <c r="G16" i="2"/>
  <c r="F16" i="2"/>
  <c r="E16" i="2"/>
  <c r="D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H9" i="1" l="1"/>
  <c r="H10" i="1"/>
  <c r="E10" i="3" s="1"/>
  <c r="H11" i="1"/>
  <c r="H12" i="1"/>
  <c r="E12" i="3" s="1"/>
  <c r="H13" i="1"/>
  <c r="H14" i="1"/>
  <c r="E14" i="3" s="1"/>
  <c r="H15" i="1"/>
  <c r="H16" i="1"/>
  <c r="E16" i="3" s="1"/>
  <c r="H17" i="1"/>
  <c r="H19" i="1"/>
  <c r="E19" i="3" s="1"/>
  <c r="H20" i="1"/>
  <c r="H21" i="1"/>
  <c r="E21" i="3" s="1"/>
  <c r="H22" i="1"/>
  <c r="H23" i="1"/>
  <c r="E23" i="3" s="1"/>
  <c r="H24" i="1"/>
  <c r="H25" i="1"/>
  <c r="E25" i="3" s="1"/>
  <c r="H26" i="1"/>
  <c r="H27" i="1"/>
  <c r="E27" i="3" s="1"/>
  <c r="H28" i="1"/>
  <c r="H29" i="1"/>
  <c r="E29" i="3" s="1"/>
  <c r="H30" i="1"/>
  <c r="H31" i="1"/>
  <c r="E31" i="3" s="1"/>
  <c r="H32" i="1"/>
  <c r="H33" i="1"/>
  <c r="E33" i="3" s="1"/>
  <c r="H36" i="1"/>
  <c r="H37" i="1"/>
  <c r="E37" i="3" s="1"/>
  <c r="H38" i="1"/>
  <c r="H39" i="1"/>
  <c r="E39" i="3" s="1"/>
  <c r="H40" i="1"/>
  <c r="H41" i="1"/>
  <c r="E41" i="3" s="1"/>
  <c r="H42" i="1"/>
  <c r="H43" i="1"/>
  <c r="E43" i="3" s="1"/>
  <c r="H44" i="1"/>
  <c r="H45" i="1"/>
  <c r="E45" i="3" s="1"/>
  <c r="H46" i="1"/>
  <c r="H47" i="1"/>
  <c r="E47" i="3" s="1"/>
  <c r="H48" i="1"/>
  <c r="H49" i="1"/>
  <c r="E49" i="3" s="1"/>
  <c r="H50" i="1"/>
  <c r="H51" i="1"/>
  <c r="E51" i="3" s="1"/>
  <c r="H52" i="1"/>
  <c r="H53" i="1"/>
  <c r="E53" i="3" s="1"/>
  <c r="H54" i="1"/>
  <c r="H55" i="1"/>
  <c r="E55" i="3" s="1"/>
  <c r="H56" i="1"/>
  <c r="I36" i="2"/>
  <c r="D36" i="3" s="1"/>
  <c r="I37" i="2"/>
  <c r="I38" i="2"/>
  <c r="D38" i="3" s="1"/>
  <c r="F38" i="3" s="1"/>
  <c r="H38" i="3" s="1"/>
  <c r="I39" i="2"/>
  <c r="K39" i="2" s="1"/>
  <c r="I40" i="2"/>
  <c r="D40" i="3" s="1"/>
  <c r="F40" i="3" s="1"/>
  <c r="H40" i="3" s="1"/>
  <c r="I41" i="2"/>
  <c r="I42" i="2"/>
  <c r="D42" i="3" s="1"/>
  <c r="I43" i="2"/>
  <c r="K43" i="2" s="1"/>
  <c r="I44" i="2"/>
  <c r="D44" i="3" s="1"/>
  <c r="I45" i="2"/>
  <c r="I46" i="2"/>
  <c r="D46" i="3" s="1"/>
  <c r="F46" i="3" s="1"/>
  <c r="H46" i="3" s="1"/>
  <c r="I47" i="2"/>
  <c r="K47" i="2" s="1"/>
  <c r="I48" i="2"/>
  <c r="D48" i="3" s="1"/>
  <c r="F48" i="3" s="1"/>
  <c r="H48" i="3" s="1"/>
  <c r="I49" i="2"/>
  <c r="I50" i="2"/>
  <c r="D50" i="3" s="1"/>
  <c r="I51" i="2"/>
  <c r="K51" i="2" s="1"/>
  <c r="I52" i="2"/>
  <c r="D52" i="3" s="1"/>
  <c r="I53" i="2"/>
  <c r="I54" i="2"/>
  <c r="D54" i="3" s="1"/>
  <c r="F54" i="3" s="1"/>
  <c r="H54" i="3" s="1"/>
  <c r="I55" i="2"/>
  <c r="K55" i="2" s="1"/>
  <c r="J9" i="1"/>
  <c r="E9" i="3"/>
  <c r="J10" i="1"/>
  <c r="J11" i="1"/>
  <c r="E11" i="3"/>
  <c r="J13" i="1"/>
  <c r="E13" i="3"/>
  <c r="J14" i="1"/>
  <c r="J15" i="1"/>
  <c r="E15" i="3"/>
  <c r="J17" i="1"/>
  <c r="E17" i="3"/>
  <c r="J19" i="1"/>
  <c r="J20" i="1"/>
  <c r="E20" i="3"/>
  <c r="J22" i="1"/>
  <c r="E22" i="3"/>
  <c r="J23" i="1"/>
  <c r="J24" i="1"/>
  <c r="E24" i="3"/>
  <c r="J26" i="1"/>
  <c r="E26" i="3"/>
  <c r="J27" i="1"/>
  <c r="J28" i="1"/>
  <c r="E28" i="3"/>
  <c r="J30" i="1"/>
  <c r="E30" i="3"/>
  <c r="J31" i="1"/>
  <c r="J32" i="1"/>
  <c r="E32" i="3"/>
  <c r="J36" i="1"/>
  <c r="E36" i="3"/>
  <c r="J37" i="1"/>
  <c r="J38" i="1"/>
  <c r="E38" i="3"/>
  <c r="J40" i="1"/>
  <c r="E40" i="3"/>
  <c r="J41" i="1"/>
  <c r="J42" i="1"/>
  <c r="E42" i="3"/>
  <c r="J44" i="1"/>
  <c r="E44" i="3"/>
  <c r="J45" i="1"/>
  <c r="J46" i="1"/>
  <c r="E46" i="3"/>
  <c r="J48" i="1"/>
  <c r="E48" i="3"/>
  <c r="J49" i="1"/>
  <c r="J50" i="1"/>
  <c r="E50" i="3"/>
  <c r="J52" i="1"/>
  <c r="E52" i="3"/>
  <c r="J53" i="1"/>
  <c r="J54" i="1"/>
  <c r="E54" i="3"/>
  <c r="J56" i="1"/>
  <c r="E56" i="3"/>
  <c r="K36" i="2"/>
  <c r="K37" i="2"/>
  <c r="D37" i="3"/>
  <c r="K38" i="2"/>
  <c r="K40" i="2"/>
  <c r="K41" i="2"/>
  <c r="D41" i="3"/>
  <c r="D43" i="3"/>
  <c r="K44" i="2"/>
  <c r="K45" i="2"/>
  <c r="D45" i="3"/>
  <c r="K46" i="2"/>
  <c r="K48" i="2"/>
  <c r="K49" i="2"/>
  <c r="D49" i="3"/>
  <c r="D51" i="3"/>
  <c r="K52" i="2"/>
  <c r="K53" i="2"/>
  <c r="D53" i="3"/>
  <c r="K54" i="2"/>
  <c r="I56" i="2"/>
  <c r="I9" i="2"/>
  <c r="I10" i="2"/>
  <c r="I11" i="2"/>
  <c r="I12" i="2"/>
  <c r="I13" i="2"/>
  <c r="I14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J55" i="1" l="1"/>
  <c r="J47" i="1"/>
  <c r="J39" i="1"/>
  <c r="J29" i="1"/>
  <c r="J21" i="1"/>
  <c r="J12" i="1"/>
  <c r="J51" i="1"/>
  <c r="J43" i="1"/>
  <c r="J33" i="1"/>
  <c r="J25" i="1"/>
  <c r="J16" i="1"/>
  <c r="D55" i="3"/>
  <c r="F55" i="3" s="1"/>
  <c r="H55" i="3" s="1"/>
  <c r="K50" i="2"/>
  <c r="D47" i="3"/>
  <c r="K42" i="2"/>
  <c r="K57" i="2" s="1"/>
  <c r="D39" i="3"/>
  <c r="F39" i="3" s="1"/>
  <c r="H39" i="3" s="1"/>
  <c r="F50" i="3"/>
  <c r="H50" i="3" s="1"/>
  <c r="F42" i="3"/>
  <c r="H42" i="3" s="1"/>
  <c r="F44" i="3"/>
  <c r="H44" i="3" s="1"/>
  <c r="F36" i="3"/>
  <c r="H36" i="3" s="1"/>
  <c r="F52" i="3"/>
  <c r="H52" i="3" s="1"/>
  <c r="F53" i="3"/>
  <c r="H53" i="3" s="1"/>
  <c r="F51" i="3"/>
  <c r="H51" i="3" s="1"/>
  <c r="F49" i="3"/>
  <c r="H49" i="3" s="1"/>
  <c r="F47" i="3"/>
  <c r="H47" i="3" s="1"/>
  <c r="F45" i="3"/>
  <c r="H45" i="3" s="1"/>
  <c r="F43" i="3"/>
  <c r="H43" i="3" s="1"/>
  <c r="F41" i="3"/>
  <c r="H41" i="3" s="1"/>
  <c r="F37" i="3"/>
  <c r="H37" i="3" s="1"/>
  <c r="K32" i="2"/>
  <c r="D32" i="3"/>
  <c r="F32" i="3" s="1"/>
  <c r="H32" i="3" s="1"/>
  <c r="K30" i="2"/>
  <c r="D30" i="3"/>
  <c r="F30" i="3" s="1"/>
  <c r="H30" i="3" s="1"/>
  <c r="K28" i="2"/>
  <c r="D28" i="3"/>
  <c r="F28" i="3" s="1"/>
  <c r="H28" i="3" s="1"/>
  <c r="K26" i="2"/>
  <c r="D26" i="3"/>
  <c r="F26" i="3" s="1"/>
  <c r="H26" i="3" s="1"/>
  <c r="K24" i="2"/>
  <c r="D24" i="3"/>
  <c r="F24" i="3" s="1"/>
  <c r="H24" i="3" s="1"/>
  <c r="K22" i="2"/>
  <c r="D22" i="3"/>
  <c r="F22" i="3" s="1"/>
  <c r="H22" i="3" s="1"/>
  <c r="K20" i="2"/>
  <c r="D20" i="3"/>
  <c r="F20" i="3" s="1"/>
  <c r="H20" i="3" s="1"/>
  <c r="K17" i="2"/>
  <c r="D17" i="3"/>
  <c r="F17" i="3" s="1"/>
  <c r="H17" i="3" s="1"/>
  <c r="K15" i="2"/>
  <c r="D15" i="3"/>
  <c r="F15" i="3" s="1"/>
  <c r="H15" i="3" s="1"/>
  <c r="K13" i="2"/>
  <c r="D13" i="3"/>
  <c r="F13" i="3" s="1"/>
  <c r="H13" i="3" s="1"/>
  <c r="K11" i="2"/>
  <c r="D11" i="3"/>
  <c r="F11" i="3" s="1"/>
  <c r="H11" i="3" s="1"/>
  <c r="K9" i="2"/>
  <c r="D9" i="3"/>
  <c r="F9" i="3" s="1"/>
  <c r="H9" i="3" s="1"/>
  <c r="K33" i="2"/>
  <c r="D33" i="3"/>
  <c r="F33" i="3" s="1"/>
  <c r="H33" i="3" s="1"/>
  <c r="K31" i="2"/>
  <c r="D31" i="3"/>
  <c r="F31" i="3" s="1"/>
  <c r="H31" i="3" s="1"/>
  <c r="K29" i="2"/>
  <c r="D29" i="3"/>
  <c r="F29" i="3" s="1"/>
  <c r="H29" i="3" s="1"/>
  <c r="K27" i="2"/>
  <c r="D27" i="3"/>
  <c r="F27" i="3" s="1"/>
  <c r="H27" i="3" s="1"/>
  <c r="K25" i="2"/>
  <c r="D25" i="3"/>
  <c r="F25" i="3" s="1"/>
  <c r="H25" i="3" s="1"/>
  <c r="K23" i="2"/>
  <c r="D23" i="3"/>
  <c r="F23" i="3" s="1"/>
  <c r="H23" i="3" s="1"/>
  <c r="K21" i="2"/>
  <c r="D21" i="3"/>
  <c r="F21" i="3" s="1"/>
  <c r="H21" i="3" s="1"/>
  <c r="K19" i="2"/>
  <c r="D19" i="3"/>
  <c r="F19" i="3" s="1"/>
  <c r="H19" i="3" s="1"/>
  <c r="K16" i="2"/>
  <c r="D16" i="3"/>
  <c r="F16" i="3" s="1"/>
  <c r="H16" i="3" s="1"/>
  <c r="K14" i="2"/>
  <c r="D14" i="3"/>
  <c r="F14" i="3" s="1"/>
  <c r="H14" i="3" s="1"/>
  <c r="K12" i="2"/>
  <c r="D12" i="3"/>
  <c r="F12" i="3" s="1"/>
  <c r="H12" i="3" s="1"/>
  <c r="K10" i="2"/>
  <c r="D10" i="3"/>
  <c r="F10" i="3" s="1"/>
  <c r="H10" i="3" s="1"/>
  <c r="K56" i="2"/>
  <c r="D56" i="3"/>
  <c r="F56" i="3" s="1"/>
  <c r="H56" i="3" s="1"/>
  <c r="J57" i="1"/>
  <c r="J34" i="1"/>
  <c r="H57" i="3" l="1"/>
  <c r="H34" i="3"/>
  <c r="H58" i="3" s="1"/>
  <c r="H59" i="3" s="1"/>
  <c r="J58" i="1"/>
  <c r="J59" i="1" s="1"/>
  <c r="K34" i="2"/>
  <c r="K58" i="2" s="1"/>
  <c r="K59" i="2" s="1"/>
</calcChain>
</file>

<file path=xl/sharedStrings.xml><?xml version="1.0" encoding="utf-8"?>
<sst xmlns="http://schemas.openxmlformats.org/spreadsheetml/2006/main" count="265" uniqueCount="84">
  <si>
    <t>LISTE DES CONSOMABLES MEDICAUX ET OUTILS DE GESTION DESN CS DE LA REGION DE FARANAH</t>
  </si>
  <si>
    <t>N°</t>
  </si>
  <si>
    <t>Désignation</t>
  </si>
  <si>
    <t>Conditionnement Souhaité</t>
  </si>
  <si>
    <t>Unité</t>
  </si>
  <si>
    <t>DPS Dabola</t>
  </si>
  <si>
    <t>DPS Dinguiraye</t>
  </si>
  <si>
    <t>DPS Faranah</t>
  </si>
  <si>
    <t>DPS Kissidougou</t>
  </si>
  <si>
    <t>Total Région</t>
  </si>
  <si>
    <t>Prix unitaire</t>
  </si>
  <si>
    <t>Prix Total</t>
  </si>
  <si>
    <t>1- CONSOMMABLES</t>
  </si>
  <si>
    <t>Perfuseur UU aig 18 G , pièce</t>
  </si>
  <si>
    <t>Seringue +Aiguille UU 3 pièces Luer 2 cc, pièce</t>
  </si>
  <si>
    <t>Seringue +Aiguille UU 3 pièces Luer 5 cc, pièce</t>
  </si>
  <si>
    <t>Seringue +Aiguille UU 3 pièces Luer 10 cc, pièce</t>
  </si>
  <si>
    <t>Sonde vésicale droite, sans ballonnet, UU CH 14, pièce</t>
  </si>
  <si>
    <t>Sonde vésicale droite, sans ballonnet,  UU CH 12, pièce</t>
  </si>
  <si>
    <t>Fil de suture non resorbable serti - long 75 cm - déc 1,5 -  Aig triangulaire FS2 19 mm</t>
  </si>
  <si>
    <t xml:space="preserve">Coton hydrophyle  500 g  - Rx </t>
  </si>
  <si>
    <t>sparadrap en non-tissé TNT, 5 cm x 9,14 m, hypoallergénique, Rx</t>
  </si>
  <si>
    <t>sparadrap plastique 18 cm x 5 m, microperforé (polyéthylène), transparent,hypoallergénique, Rx</t>
  </si>
  <si>
    <t xml:space="preserve">Abaisse langue en bois pièce </t>
  </si>
  <si>
    <t>Fil pour ligature Ombilical 50 m Rx</t>
  </si>
  <si>
    <t>Sachets pour médicaments, fermeture à glissière, 7 x 10 cm, icônes simples, sachet</t>
  </si>
  <si>
    <t>SOUS TOTAL 1</t>
  </si>
  <si>
    <t xml:space="preserve"> 2-OUTILS DE GESTION</t>
  </si>
  <si>
    <r>
      <t>Carnet</t>
    </r>
    <r>
      <rPr>
        <i/>
        <sz val="12"/>
        <color indexed="8"/>
        <rFont val="Times New Roman"/>
        <family val="1"/>
      </rPr>
      <t>s de santé</t>
    </r>
  </si>
  <si>
    <t>Carnets de soins</t>
  </si>
  <si>
    <t xml:space="preserve">Fiches infantiles </t>
  </si>
  <si>
    <t xml:space="preserve">Partogramme </t>
  </si>
  <si>
    <t>Fiches prénatales</t>
  </si>
  <si>
    <t>Fiches PF</t>
  </si>
  <si>
    <t xml:space="preserve">Fiches  de stock des médicaments /consommables </t>
  </si>
  <si>
    <t>Registre de consultation</t>
  </si>
  <si>
    <t>Registre d'accouchement</t>
  </si>
  <si>
    <t>Registre PCIMNE</t>
  </si>
  <si>
    <t>Registre PTME</t>
  </si>
  <si>
    <t>Registre de gestion des vaccins et  consommables</t>
  </si>
  <si>
    <t>Registre  PCIMA</t>
  </si>
  <si>
    <t>Registre  Banque</t>
  </si>
  <si>
    <t>Registre  Caisse</t>
  </si>
  <si>
    <t>Registre comptabilité  matière</t>
  </si>
  <si>
    <t>Carnet de BON DE COMMANDE /LIVRAISON</t>
  </si>
  <si>
    <t xml:space="preserve">Fascicule de monitorage des CS </t>
  </si>
  <si>
    <t>RUMER</t>
  </si>
  <si>
    <t>Fiche CRENAS</t>
  </si>
  <si>
    <t>Fiche CRENAM</t>
  </si>
  <si>
    <t>SOUS TOTAL 2</t>
  </si>
  <si>
    <t>MONTANT TOTAL EN GNF</t>
  </si>
  <si>
    <t>MONTANT TOTAL EN USD</t>
  </si>
  <si>
    <t>LISTE DES CONSOMABLES MEDICAUX ET OUTILS DE GESTION</t>
  </si>
  <si>
    <t>LISTE DE CONSOMMABLES ET OUTILS DE GESTION POUR LA REGION DE LABE</t>
  </si>
  <si>
    <t>DPS Tougue</t>
  </si>
  <si>
    <t>DPS Labe</t>
  </si>
  <si>
    <t>DPS Mali</t>
  </si>
  <si>
    <t>DPS Lelouma</t>
  </si>
  <si>
    <t>DPS Koubia</t>
  </si>
  <si>
    <t>sparadrap  non-tissé TNT, 5 cm x 9,14 m, hypoallergénique, Rx</t>
  </si>
  <si>
    <t>2- OUTILS DE GESTION</t>
  </si>
  <si>
    <r>
      <t>Carnet</t>
    </r>
    <r>
      <rPr>
        <i/>
        <sz val="10"/>
        <color indexed="8"/>
        <rFont val="Calibri"/>
        <family val="2"/>
      </rPr>
      <t>s de santé</t>
    </r>
  </si>
  <si>
    <t>Fiches de gestion des vaccins et  consommables</t>
  </si>
  <si>
    <t>DRS LABE</t>
  </si>
  <si>
    <t>DRS FARANAH</t>
  </si>
  <si>
    <t>Paquet/500</t>
  </si>
  <si>
    <t>Paquet/100</t>
  </si>
  <si>
    <t>Rouleau</t>
  </si>
  <si>
    <t>B/100</t>
  </si>
  <si>
    <t>B/36</t>
  </si>
  <si>
    <t>Dispositif épicrânien 21 G; 0,8 x 20 mm; L 30 cm (vert); Luer-Lock, stérile, à usage unique</t>
  </si>
  <si>
    <t>Dispositif épicrânien 24 G; 0,5 x 20mm, pièce</t>
  </si>
  <si>
    <t xml:space="preserve">Lames de bisouri nº 15, scellées à l'unité sous emballage stérile </t>
  </si>
  <si>
    <t xml:space="preserve">Lames de bisouri nº 20, scellées à l'unité sous emballage stérile </t>
  </si>
  <si>
    <t>Bande de crêpe élastique 15 cm x 5m Rx</t>
  </si>
  <si>
    <t>Bande de gaze hydrophile 7,5 cm x 5 m, 10 unités Rx</t>
  </si>
  <si>
    <t>Compresse de gaze stérile 10 x 10 cm, 17 fils Rx</t>
  </si>
  <si>
    <t>Compresse de gaze non stérile 10 x 10 cm, 17 fils Rx</t>
  </si>
  <si>
    <t>Catheter court 21 G x 1 1/2'; 0,80 x 40; Luer-Lock, stérile, à usage unique, pièce</t>
  </si>
  <si>
    <t>Catheter court 24 G x 1 1/4'; 0,70 x 19; Luer-Lock, stérile, à usage unique, pièce</t>
  </si>
  <si>
    <t>Aspirateur à sécrétions pour nouveau-né, Laerdal Neonatalie Suction, réutilisable (Pingouin)</t>
  </si>
  <si>
    <t>Insufflateur noéonatal vertical avec masque silicone (Newborn Mask, Laerdal, réutilisable)</t>
  </si>
  <si>
    <t>Qte a Determiner</t>
  </si>
  <si>
    <t>Cdtnmt a detreminer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</si>
</sst>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\ &quot;€&quot;_-;\-* #,##0.000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0" fillId="0" borderId="0" xfId="0" applyFont="1"/>
    <xf numFmtId="0" fontId="6" fillId="0" borderId="3" xfId="0" applyFont="1" applyBorder="1"/>
    <xf numFmtId="0" fontId="7" fillId="0" borderId="6" xfId="0" applyFont="1" applyFill="1" applyBorder="1" applyAlignment="1">
      <alignment wrapText="1"/>
    </xf>
    <xf numFmtId="164" fontId="6" fillId="0" borderId="3" xfId="1" applyNumberFormat="1" applyFont="1" applyBorder="1"/>
    <xf numFmtId="0" fontId="6" fillId="0" borderId="6" xfId="0" applyFont="1" applyFill="1" applyBorder="1" applyAlignment="1">
      <alignment wrapText="1"/>
    </xf>
    <xf numFmtId="0" fontId="6" fillId="0" borderId="3" xfId="0" applyFont="1" applyFill="1" applyBorder="1"/>
    <xf numFmtId="164" fontId="6" fillId="0" borderId="3" xfId="1" applyNumberFormat="1" applyFont="1" applyFill="1" applyBorder="1"/>
    <xf numFmtId="0" fontId="6" fillId="0" borderId="3" xfId="0" applyFont="1" applyFill="1" applyBorder="1" applyAlignment="1">
      <alignment wrapText="1"/>
    </xf>
    <xf numFmtId="164" fontId="5" fillId="0" borderId="3" xfId="1" applyNumberFormat="1" applyFont="1" applyBorder="1"/>
    <xf numFmtId="165" fontId="6" fillId="0" borderId="3" xfId="2" applyNumberFormat="1" applyFont="1" applyFill="1" applyBorder="1" applyAlignment="1">
      <alignment horizontal="left" vertical="top"/>
    </xf>
    <xf numFmtId="164" fontId="5" fillId="0" borderId="10" xfId="1" applyNumberFormat="1" applyFont="1" applyFill="1" applyBorder="1"/>
    <xf numFmtId="164" fontId="5" fillId="0" borderId="9" xfId="1" applyNumberFormat="1" applyFont="1" applyFill="1" applyBorder="1"/>
    <xf numFmtId="164" fontId="5" fillId="0" borderId="2" xfId="1" applyNumberFormat="1" applyFont="1" applyBorder="1"/>
    <xf numFmtId="164" fontId="4" fillId="0" borderId="0" xfId="1" applyNumberFormat="1" applyFont="1"/>
    <xf numFmtId="0" fontId="2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10" fillId="0" borderId="3" xfId="0" applyFont="1" applyFill="1" applyBorder="1" applyAlignment="1">
      <alignment wrapText="1"/>
    </xf>
    <xf numFmtId="164" fontId="4" fillId="0" borderId="3" xfId="1" applyNumberFormat="1" applyFont="1" applyBorder="1"/>
    <xf numFmtId="0" fontId="0" fillId="0" borderId="3" xfId="0" applyFont="1" applyFill="1" applyBorder="1" applyAlignment="1">
      <alignment wrapText="1"/>
    </xf>
    <xf numFmtId="164" fontId="4" fillId="2" borderId="3" xfId="1" applyNumberFormat="1" applyFont="1" applyFill="1" applyBorder="1"/>
    <xf numFmtId="0" fontId="0" fillId="0" borderId="3" xfId="0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164" fontId="4" fillId="0" borderId="3" xfId="1" applyNumberFormat="1" applyFont="1" applyFill="1" applyBorder="1"/>
    <xf numFmtId="164" fontId="9" fillId="0" borderId="3" xfId="1" applyNumberFormat="1" applyFont="1" applyBorder="1"/>
    <xf numFmtId="0" fontId="4" fillId="0" borderId="3" xfId="0" applyFont="1" applyFill="1" applyBorder="1"/>
    <xf numFmtId="164" fontId="4" fillId="0" borderId="0" xfId="0" applyNumberFormat="1" applyFont="1"/>
    <xf numFmtId="165" fontId="1" fillId="0" borderId="3" xfId="2" applyNumberFormat="1" applyFont="1" applyFill="1" applyBorder="1" applyAlignment="1">
      <alignment horizontal="left" vertical="top"/>
    </xf>
    <xf numFmtId="0" fontId="4" fillId="0" borderId="10" xfId="0" applyFont="1" applyFill="1" applyBorder="1"/>
    <xf numFmtId="165" fontId="1" fillId="0" borderId="10" xfId="2" applyNumberFormat="1" applyFont="1" applyFill="1" applyBorder="1" applyAlignment="1">
      <alignment horizontal="left" vertical="top"/>
    </xf>
    <xf numFmtId="164" fontId="4" fillId="0" borderId="10" xfId="1" applyNumberFormat="1" applyFont="1" applyBorder="1"/>
    <xf numFmtId="164" fontId="2" fillId="0" borderId="3" xfId="1" applyNumberFormat="1" applyFont="1" applyBorder="1"/>
    <xf numFmtId="0" fontId="10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3" borderId="3" xfId="0" applyFont="1" applyFill="1" applyBorder="1"/>
    <xf numFmtId="165" fontId="1" fillId="3" borderId="3" xfId="2" applyNumberFormat="1" applyFont="1" applyFill="1" applyBorder="1" applyAlignment="1">
      <alignment horizontal="left" vertical="top"/>
    </xf>
    <xf numFmtId="165" fontId="1" fillId="3" borderId="10" xfId="2" applyNumberFormat="1" applyFont="1" applyFill="1" applyBorder="1" applyAlignment="1">
      <alignment horizontal="left" vertical="top"/>
    </xf>
    <xf numFmtId="164" fontId="12" fillId="4" borderId="3" xfId="1" applyNumberFormat="1" applyFont="1" applyFill="1" applyBorder="1"/>
    <xf numFmtId="164" fontId="6" fillId="4" borderId="3" xfId="1" applyNumberFormat="1" applyFont="1" applyFill="1" applyBorder="1"/>
    <xf numFmtId="0" fontId="4" fillId="0" borderId="0" xfId="0" applyFont="1" applyFill="1"/>
    <xf numFmtId="164" fontId="6" fillId="2" borderId="3" xfId="1" applyNumberFormat="1" applyFont="1" applyFill="1" applyBorder="1"/>
    <xf numFmtId="0" fontId="4" fillId="2" borderId="3" xfId="0" applyFont="1" applyFill="1" applyBorder="1"/>
    <xf numFmtId="0" fontId="0" fillId="2" borderId="3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SSIER%20PCG\DOSSIER%202016\PROJET%20PASSP\Atelier%20de%20Kindia\GROUPE%202\Consolidation%20DRS%20Lab&#233;\SYNTHESE%20%20CS%20REGION%20LA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SSIER%20PCG\DOSSIER%202016\PROJET%20PASSP\Atelier%20de%20Kindia\GROUPE%202\Consolidation%20r&#233;gion%20Faranah\SYNTHESE%20CS%20REGION%20FARAN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S Tougue "/>
      <sheetName val="Total CS LABE "/>
      <sheetName val="Total CS Mali"/>
      <sheetName val="Total CS Lelouma "/>
      <sheetName val="Total CS Koubia"/>
      <sheetName val="SYNTHESE CS REGION LABE"/>
    </sheetNames>
    <sheetDataSet>
      <sheetData sheetId="0">
        <row r="9">
          <cell r="E9">
            <v>1000</v>
          </cell>
        </row>
        <row r="10">
          <cell r="E10">
            <v>1000</v>
          </cell>
        </row>
        <row r="11">
          <cell r="E11">
            <v>3000</v>
          </cell>
        </row>
        <row r="12">
          <cell r="E12">
            <v>3000</v>
          </cell>
        </row>
        <row r="13">
          <cell r="E13">
            <v>5551.137614678898</v>
          </cell>
        </row>
        <row r="14">
          <cell r="E14">
            <v>7539.8362385321116</v>
          </cell>
        </row>
        <row r="15">
          <cell r="E15">
            <v>45239.017431192668</v>
          </cell>
        </row>
        <row r="16">
          <cell r="E16">
            <v>11309.754357798167</v>
          </cell>
        </row>
        <row r="17">
          <cell r="E17">
            <v>4637.7224999999999</v>
          </cell>
        </row>
        <row r="18">
          <cell r="E18">
            <v>1000</v>
          </cell>
        </row>
        <row r="19">
          <cell r="E19">
            <v>1000</v>
          </cell>
        </row>
        <row r="20">
          <cell r="E20">
            <v>1000</v>
          </cell>
        </row>
        <row r="21">
          <cell r="E21">
            <v>1000</v>
          </cell>
        </row>
        <row r="22">
          <cell r="E22">
            <v>360</v>
          </cell>
        </row>
        <row r="23">
          <cell r="E23">
            <v>200</v>
          </cell>
        </row>
        <row r="24">
          <cell r="E24">
            <v>4560</v>
          </cell>
        </row>
        <row r="25">
          <cell r="E25">
            <v>9120</v>
          </cell>
        </row>
        <row r="26">
          <cell r="E26">
            <v>912</v>
          </cell>
        </row>
        <row r="27">
          <cell r="E27">
            <v>960</v>
          </cell>
        </row>
        <row r="28">
          <cell r="E28">
            <v>960</v>
          </cell>
        </row>
        <row r="29">
          <cell r="E29">
            <v>960</v>
          </cell>
        </row>
        <row r="30">
          <cell r="E30">
            <v>48000</v>
          </cell>
        </row>
        <row r="31">
          <cell r="E31">
            <v>240</v>
          </cell>
        </row>
        <row r="32">
          <cell r="E32">
            <v>1193451</v>
          </cell>
        </row>
        <row r="35">
          <cell r="E35">
            <v>9275.4449999999997</v>
          </cell>
        </row>
        <row r="36">
          <cell r="E36">
            <v>103060.5</v>
          </cell>
        </row>
        <row r="37">
          <cell r="E37">
            <v>8244.840000000002</v>
          </cell>
        </row>
        <row r="38">
          <cell r="E38">
            <v>9275.4449999999997</v>
          </cell>
        </row>
        <row r="39">
          <cell r="E39">
            <v>9275.4449999999997</v>
          </cell>
        </row>
        <row r="40">
          <cell r="E40">
            <v>12367.259999999997</v>
          </cell>
        </row>
        <row r="41">
          <cell r="E41">
            <v>1600</v>
          </cell>
        </row>
        <row r="42">
          <cell r="E42">
            <v>186</v>
          </cell>
        </row>
        <row r="43">
          <cell r="E43">
            <v>42</v>
          </cell>
        </row>
        <row r="44">
          <cell r="E44">
            <v>44</v>
          </cell>
        </row>
        <row r="45">
          <cell r="E45">
            <v>41</v>
          </cell>
        </row>
        <row r="46">
          <cell r="E46">
            <v>700</v>
          </cell>
        </row>
        <row r="47">
          <cell r="E47">
            <v>10</v>
          </cell>
        </row>
        <row r="48">
          <cell r="E48">
            <v>20</v>
          </cell>
        </row>
        <row r="49">
          <cell r="E49">
            <v>44</v>
          </cell>
        </row>
        <row r="50">
          <cell r="E50">
            <v>45</v>
          </cell>
        </row>
        <row r="51">
          <cell r="E51">
            <v>80</v>
          </cell>
        </row>
        <row r="52">
          <cell r="E52">
            <v>80</v>
          </cell>
        </row>
        <row r="53">
          <cell r="E53">
            <v>40</v>
          </cell>
        </row>
        <row r="54">
          <cell r="E54">
            <v>20</v>
          </cell>
        </row>
        <row r="55">
          <cell r="E55">
            <v>20</v>
          </cell>
        </row>
      </sheetData>
      <sheetData sheetId="1">
        <row r="9">
          <cell r="E9">
            <v>1000</v>
          </cell>
        </row>
        <row r="10">
          <cell r="E10">
            <v>1000</v>
          </cell>
        </row>
        <row r="11">
          <cell r="E11">
            <v>2850</v>
          </cell>
        </row>
        <row r="12">
          <cell r="E12">
            <v>2850</v>
          </cell>
        </row>
        <row r="13">
          <cell r="E13">
            <v>5116.8073394495405</v>
          </cell>
        </row>
        <row r="14">
          <cell r="E14">
            <v>6896.169266055047</v>
          </cell>
        </row>
        <row r="15">
          <cell r="E15">
            <v>28572.011009174312</v>
          </cell>
        </row>
        <row r="16">
          <cell r="E16">
            <v>9524.0036697247706</v>
          </cell>
        </row>
        <row r="17">
          <cell r="E17">
            <v>10773.36</v>
          </cell>
        </row>
        <row r="18">
          <cell r="E18">
            <v>720</v>
          </cell>
        </row>
        <row r="19">
          <cell r="E19">
            <v>720</v>
          </cell>
        </row>
        <row r="20">
          <cell r="E20">
            <v>820</v>
          </cell>
        </row>
        <row r="21">
          <cell r="E21">
            <v>870</v>
          </cell>
        </row>
        <row r="22">
          <cell r="E22">
            <v>360</v>
          </cell>
        </row>
        <row r="23">
          <cell r="E23">
            <v>200</v>
          </cell>
        </row>
        <row r="24">
          <cell r="E24">
            <v>5160</v>
          </cell>
        </row>
        <row r="25">
          <cell r="E25">
            <v>10320</v>
          </cell>
        </row>
        <row r="26">
          <cell r="E26">
            <v>1032</v>
          </cell>
        </row>
        <row r="27">
          <cell r="E27">
            <v>480</v>
          </cell>
        </row>
        <row r="28">
          <cell r="E28">
            <v>480</v>
          </cell>
        </row>
        <row r="29">
          <cell r="E29">
            <v>3960</v>
          </cell>
        </row>
        <row r="30">
          <cell r="E30">
            <v>42000</v>
          </cell>
        </row>
        <row r="31">
          <cell r="E31">
            <v>348</v>
          </cell>
        </row>
        <row r="32">
          <cell r="E32">
            <v>0</v>
          </cell>
        </row>
        <row r="35">
          <cell r="E35">
            <v>10777.41</v>
          </cell>
        </row>
        <row r="36">
          <cell r="E36">
            <v>119749</v>
          </cell>
        </row>
        <row r="37">
          <cell r="E37">
            <v>9579.9200000000019</v>
          </cell>
        </row>
        <row r="38">
          <cell r="E38">
            <v>10777.41</v>
          </cell>
        </row>
        <row r="39">
          <cell r="E39">
            <v>10777.41</v>
          </cell>
        </row>
        <row r="40">
          <cell r="E40">
            <v>14369.88</v>
          </cell>
        </row>
        <row r="41">
          <cell r="E41">
            <v>1600</v>
          </cell>
        </row>
        <row r="42">
          <cell r="E42">
            <v>192</v>
          </cell>
        </row>
        <row r="43">
          <cell r="E43">
            <v>43</v>
          </cell>
        </row>
        <row r="44">
          <cell r="E44">
            <v>43</v>
          </cell>
        </row>
        <row r="45">
          <cell r="E45">
            <v>43</v>
          </cell>
        </row>
        <row r="46">
          <cell r="E46">
            <v>224</v>
          </cell>
        </row>
        <row r="47">
          <cell r="E47">
            <v>10</v>
          </cell>
        </row>
        <row r="48">
          <cell r="E48">
            <v>14</v>
          </cell>
        </row>
        <row r="49">
          <cell r="E49">
            <v>43</v>
          </cell>
        </row>
        <row r="50">
          <cell r="E50">
            <v>43</v>
          </cell>
        </row>
        <row r="51">
          <cell r="E51">
            <v>64</v>
          </cell>
        </row>
        <row r="52">
          <cell r="E52">
            <v>69</v>
          </cell>
        </row>
        <row r="53">
          <cell r="E53">
            <v>43</v>
          </cell>
        </row>
        <row r="54">
          <cell r="E54">
            <v>20</v>
          </cell>
        </row>
        <row r="55">
          <cell r="E55">
            <v>20</v>
          </cell>
        </row>
      </sheetData>
      <sheetData sheetId="2">
        <row r="9">
          <cell r="E9">
            <v>1000</v>
          </cell>
        </row>
        <row r="10">
          <cell r="E10">
            <v>1000</v>
          </cell>
        </row>
        <row r="11">
          <cell r="E11">
            <v>3000</v>
          </cell>
        </row>
        <row r="12">
          <cell r="E12">
            <v>3000</v>
          </cell>
        </row>
        <row r="13">
          <cell r="E13">
            <v>4090.3119266055037</v>
          </cell>
        </row>
        <row r="14">
          <cell r="E14">
            <v>5555.6688073394507</v>
          </cell>
        </row>
        <row r="15">
          <cell r="E15">
            <v>33334.012844036697</v>
          </cell>
        </row>
        <row r="16">
          <cell r="E16">
            <v>8333.5032110091743</v>
          </cell>
        </row>
        <row r="17">
          <cell r="E17">
            <v>7214.7599999999993</v>
          </cell>
        </row>
        <row r="18">
          <cell r="E18">
            <v>1000</v>
          </cell>
        </row>
        <row r="19">
          <cell r="E19">
            <v>1000</v>
          </cell>
        </row>
        <row r="20">
          <cell r="E20">
            <v>1000</v>
          </cell>
        </row>
        <row r="21">
          <cell r="E21">
            <v>1000</v>
          </cell>
        </row>
        <row r="22">
          <cell r="E22">
            <v>360</v>
          </cell>
        </row>
        <row r="23">
          <cell r="E23">
            <v>200</v>
          </cell>
        </row>
        <row r="24">
          <cell r="E24">
            <v>3360</v>
          </cell>
        </row>
        <row r="25">
          <cell r="E25">
            <v>7200</v>
          </cell>
        </row>
        <row r="26">
          <cell r="E26">
            <v>816</v>
          </cell>
        </row>
        <row r="27">
          <cell r="E27">
            <v>7440</v>
          </cell>
        </row>
        <row r="28">
          <cell r="E28">
            <v>480</v>
          </cell>
        </row>
        <row r="29">
          <cell r="E29">
            <v>3360</v>
          </cell>
        </row>
        <row r="30">
          <cell r="E30">
            <v>40800</v>
          </cell>
        </row>
        <row r="31">
          <cell r="E31">
            <v>312</v>
          </cell>
        </row>
        <row r="32">
          <cell r="E32">
            <v>0</v>
          </cell>
        </row>
        <row r="35">
          <cell r="E35">
            <v>14429.519999999999</v>
          </cell>
        </row>
        <row r="36">
          <cell r="E36">
            <v>160328</v>
          </cell>
        </row>
        <row r="37">
          <cell r="E37">
            <v>12826.24</v>
          </cell>
        </row>
        <row r="38">
          <cell r="E38">
            <v>14429.519999999999</v>
          </cell>
        </row>
        <row r="39">
          <cell r="E39">
            <v>14429.519999999999</v>
          </cell>
        </row>
        <row r="40">
          <cell r="E40">
            <v>19239.359999999997</v>
          </cell>
        </row>
        <row r="41">
          <cell r="E41">
            <v>1600</v>
          </cell>
        </row>
        <row r="42">
          <cell r="E42">
            <v>144</v>
          </cell>
        </row>
        <row r="43">
          <cell r="E43">
            <v>31</v>
          </cell>
        </row>
        <row r="44">
          <cell r="E44">
            <v>33</v>
          </cell>
        </row>
        <row r="45">
          <cell r="E45">
            <v>32</v>
          </cell>
        </row>
        <row r="46">
          <cell r="E46">
            <v>476</v>
          </cell>
        </row>
        <row r="47">
          <cell r="E47">
            <v>10</v>
          </cell>
        </row>
        <row r="48">
          <cell r="E48">
            <v>20</v>
          </cell>
        </row>
        <row r="49">
          <cell r="E49">
            <v>41</v>
          </cell>
        </row>
        <row r="50">
          <cell r="E50">
            <v>46</v>
          </cell>
        </row>
        <row r="51">
          <cell r="E51">
            <v>102</v>
          </cell>
        </row>
        <row r="52">
          <cell r="E52">
            <v>102</v>
          </cell>
        </row>
        <row r="53">
          <cell r="E53">
            <v>51</v>
          </cell>
        </row>
        <row r="54">
          <cell r="E54">
            <v>20</v>
          </cell>
        </row>
        <row r="55">
          <cell r="E55">
            <v>20</v>
          </cell>
        </row>
      </sheetData>
      <sheetData sheetId="3">
        <row r="9">
          <cell r="E9">
            <v>1100</v>
          </cell>
        </row>
        <row r="10">
          <cell r="E10">
            <v>1100</v>
          </cell>
        </row>
        <row r="11">
          <cell r="E11">
            <v>3300</v>
          </cell>
        </row>
        <row r="12">
          <cell r="E12">
            <v>3300</v>
          </cell>
        </row>
        <row r="13">
          <cell r="E13">
            <v>5989.3853211009164</v>
          </cell>
        </row>
        <row r="14">
          <cell r="E14">
            <v>8135.0864678899097</v>
          </cell>
        </row>
        <row r="15">
          <cell r="E15">
            <v>48810.518807339453</v>
          </cell>
        </row>
        <row r="16">
          <cell r="E16">
            <v>12202.629701834863</v>
          </cell>
        </row>
        <row r="17">
          <cell r="E17">
            <v>5425.9650000000001</v>
          </cell>
        </row>
        <row r="18">
          <cell r="E18">
            <v>1100</v>
          </cell>
        </row>
        <row r="19">
          <cell r="E19">
            <v>1100</v>
          </cell>
        </row>
        <row r="20">
          <cell r="E20">
            <v>1100</v>
          </cell>
        </row>
        <row r="21">
          <cell r="E21">
            <v>1100</v>
          </cell>
        </row>
        <row r="22">
          <cell r="E22">
            <v>396</v>
          </cell>
        </row>
        <row r="23">
          <cell r="E23">
            <v>220</v>
          </cell>
        </row>
        <row r="24">
          <cell r="E24">
            <v>4920</v>
          </cell>
        </row>
        <row r="25">
          <cell r="E25">
            <v>9840</v>
          </cell>
        </row>
        <row r="26">
          <cell r="E26">
            <v>1056</v>
          </cell>
        </row>
        <row r="27">
          <cell r="E27">
            <v>1056</v>
          </cell>
        </row>
        <row r="28">
          <cell r="E28">
            <v>7380</v>
          </cell>
        </row>
        <row r="29">
          <cell r="E29">
            <v>1056</v>
          </cell>
        </row>
        <row r="30">
          <cell r="E30">
            <v>52800</v>
          </cell>
        </row>
        <row r="31">
          <cell r="E31">
            <v>240</v>
          </cell>
        </row>
        <row r="32">
          <cell r="E32">
            <v>1364658</v>
          </cell>
        </row>
        <row r="35">
          <cell r="E35">
            <v>10137.914999999999</v>
          </cell>
        </row>
        <row r="36">
          <cell r="E36">
            <v>112643.5</v>
          </cell>
        </row>
        <row r="37">
          <cell r="E37">
            <v>9011.48</v>
          </cell>
        </row>
        <row r="38">
          <cell r="E38">
            <v>10137.914999999999</v>
          </cell>
        </row>
        <row r="39">
          <cell r="E39">
            <v>10137.914999999999</v>
          </cell>
        </row>
        <row r="40">
          <cell r="E40">
            <v>13517.22</v>
          </cell>
        </row>
        <row r="41">
          <cell r="E41">
            <v>1760</v>
          </cell>
        </row>
        <row r="42">
          <cell r="E42">
            <v>282</v>
          </cell>
        </row>
        <row r="43">
          <cell r="E43">
            <v>52</v>
          </cell>
        </row>
        <row r="44">
          <cell r="E44">
            <v>52</v>
          </cell>
        </row>
        <row r="45">
          <cell r="E45">
            <v>52</v>
          </cell>
        </row>
        <row r="46">
          <cell r="E46">
            <v>560</v>
          </cell>
        </row>
        <row r="47">
          <cell r="E47">
            <v>11</v>
          </cell>
        </row>
        <row r="48">
          <cell r="E48">
            <v>11</v>
          </cell>
        </row>
        <row r="49">
          <cell r="E49">
            <v>52</v>
          </cell>
        </row>
        <row r="50">
          <cell r="E50">
            <v>52</v>
          </cell>
        </row>
        <row r="51">
          <cell r="E51">
            <v>93</v>
          </cell>
        </row>
        <row r="52">
          <cell r="E52">
            <v>96</v>
          </cell>
        </row>
        <row r="53">
          <cell r="E53">
            <v>57</v>
          </cell>
        </row>
        <row r="54">
          <cell r="E54">
            <v>20</v>
          </cell>
        </row>
        <row r="55">
          <cell r="E55">
            <v>20</v>
          </cell>
        </row>
      </sheetData>
      <sheetData sheetId="4">
        <row r="9">
          <cell r="E9">
            <v>600</v>
          </cell>
        </row>
        <row r="10">
          <cell r="E10">
            <v>600</v>
          </cell>
        </row>
        <row r="11">
          <cell r="E11">
            <v>1800</v>
          </cell>
        </row>
        <row r="12">
          <cell r="E12">
            <v>1800</v>
          </cell>
        </row>
        <row r="13">
          <cell r="E13">
            <v>5697.220183486239</v>
          </cell>
        </row>
        <row r="14">
          <cell r="E14">
            <v>4166.7516055045871</v>
          </cell>
        </row>
        <row r="15">
          <cell r="E15">
            <v>25000.509633027523</v>
          </cell>
        </row>
        <row r="16">
          <cell r="E16">
            <v>6250.1274082568807</v>
          </cell>
        </row>
        <row r="17">
          <cell r="E17">
            <v>2104.8624999999997</v>
          </cell>
        </row>
        <row r="18">
          <cell r="E18">
            <v>600</v>
          </cell>
        </row>
        <row r="19">
          <cell r="E19">
            <v>600</v>
          </cell>
        </row>
        <row r="20">
          <cell r="E20">
            <v>600</v>
          </cell>
        </row>
        <row r="21">
          <cell r="E21">
            <v>600</v>
          </cell>
        </row>
        <row r="22">
          <cell r="E22">
            <v>216</v>
          </cell>
        </row>
        <row r="23">
          <cell r="E23">
            <v>110</v>
          </cell>
        </row>
        <row r="24">
          <cell r="E24">
            <v>390</v>
          </cell>
        </row>
        <row r="25">
          <cell r="E25">
            <v>780</v>
          </cell>
        </row>
        <row r="26">
          <cell r="E26">
            <v>78</v>
          </cell>
        </row>
        <row r="27">
          <cell r="E27">
            <v>144</v>
          </cell>
        </row>
        <row r="28">
          <cell r="E28">
            <v>144</v>
          </cell>
        </row>
        <row r="29">
          <cell r="E29">
            <v>144</v>
          </cell>
        </row>
        <row r="30">
          <cell r="E30">
            <v>26400</v>
          </cell>
        </row>
        <row r="31">
          <cell r="E31">
            <v>372</v>
          </cell>
        </row>
        <row r="32">
          <cell r="E32">
            <v>186781.5</v>
          </cell>
        </row>
        <row r="35">
          <cell r="E35">
            <v>5603.4449999999997</v>
          </cell>
        </row>
        <row r="36">
          <cell r="E36">
            <v>62260.5</v>
          </cell>
        </row>
        <row r="37">
          <cell r="E37">
            <v>4980.84</v>
          </cell>
        </row>
        <row r="38">
          <cell r="E38">
            <v>5603.4449999999997</v>
          </cell>
        </row>
        <row r="39">
          <cell r="E39">
            <v>5603.4449999999997</v>
          </cell>
        </row>
        <row r="40">
          <cell r="E40">
            <v>7471.26</v>
          </cell>
        </row>
        <row r="41">
          <cell r="E41">
            <v>960</v>
          </cell>
        </row>
        <row r="42">
          <cell r="E42">
            <v>162</v>
          </cell>
        </row>
        <row r="43">
          <cell r="E43">
            <v>42</v>
          </cell>
        </row>
        <row r="44">
          <cell r="E44">
            <v>42</v>
          </cell>
        </row>
        <row r="45">
          <cell r="E45">
            <v>41</v>
          </cell>
        </row>
        <row r="46">
          <cell r="E46">
            <v>420</v>
          </cell>
        </row>
        <row r="47">
          <cell r="E47">
            <v>6</v>
          </cell>
        </row>
        <row r="48">
          <cell r="E48">
            <v>6</v>
          </cell>
        </row>
        <row r="49">
          <cell r="E49">
            <v>48</v>
          </cell>
        </row>
        <row r="50">
          <cell r="E50">
            <v>41</v>
          </cell>
        </row>
        <row r="51">
          <cell r="E51">
            <v>82</v>
          </cell>
        </row>
        <row r="52">
          <cell r="E52">
            <v>516</v>
          </cell>
        </row>
        <row r="53">
          <cell r="E53">
            <v>41</v>
          </cell>
        </row>
        <row r="54">
          <cell r="E54">
            <v>12</v>
          </cell>
        </row>
        <row r="55">
          <cell r="E55">
            <v>12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S  Dabola"/>
      <sheetName val="Total CS Dinguiraye "/>
      <sheetName val="Total CS Faranah "/>
      <sheetName val="Total CS Kissi"/>
      <sheetName val="SYNTHESE CS REGION FARANAH"/>
    </sheetNames>
    <sheetDataSet>
      <sheetData sheetId="0">
        <row r="9">
          <cell r="E9">
            <v>1000</v>
          </cell>
        </row>
        <row r="10">
          <cell r="E10">
            <v>1000</v>
          </cell>
        </row>
        <row r="11">
          <cell r="E11">
            <v>3000</v>
          </cell>
        </row>
        <row r="12">
          <cell r="E12">
            <v>3000</v>
          </cell>
        </row>
        <row r="13">
          <cell r="E13">
            <v>4382.4770642201829</v>
          </cell>
        </row>
        <row r="14">
          <cell r="E14">
            <v>5952.5022935779816</v>
          </cell>
        </row>
        <row r="15">
          <cell r="E15">
            <v>35715.01376146789</v>
          </cell>
        </row>
        <row r="16">
          <cell r="E16">
            <v>8928.7534403669724</v>
          </cell>
        </row>
        <row r="17">
          <cell r="E17">
            <v>4903.7174999999997</v>
          </cell>
        </row>
        <row r="18">
          <cell r="E18">
            <v>1000</v>
          </cell>
        </row>
        <row r="19">
          <cell r="E19">
            <v>1000</v>
          </cell>
        </row>
        <row r="20">
          <cell r="E20">
            <v>1000</v>
          </cell>
        </row>
        <row r="21">
          <cell r="E21">
            <v>1000</v>
          </cell>
        </row>
        <row r="22">
          <cell r="E22">
            <v>360</v>
          </cell>
        </row>
        <row r="23">
          <cell r="E23">
            <v>200</v>
          </cell>
        </row>
        <row r="24">
          <cell r="E24">
            <v>4560</v>
          </cell>
        </row>
        <row r="25">
          <cell r="E25">
            <v>9120</v>
          </cell>
        </row>
        <row r="26">
          <cell r="E26">
            <v>912</v>
          </cell>
        </row>
        <row r="27">
          <cell r="E27">
            <v>960</v>
          </cell>
        </row>
        <row r="28">
          <cell r="E28">
            <v>960</v>
          </cell>
        </row>
        <row r="29">
          <cell r="E29">
            <v>960</v>
          </cell>
        </row>
        <row r="30">
          <cell r="E30">
            <v>44400</v>
          </cell>
        </row>
        <row r="31">
          <cell r="E31">
            <v>240</v>
          </cell>
        </row>
        <row r="32">
          <cell r="E32">
            <v>1232128.5</v>
          </cell>
        </row>
        <row r="36">
          <cell r="E36">
            <v>9897.4350000000013</v>
          </cell>
        </row>
        <row r="37">
          <cell r="E37">
            <v>109971.5</v>
          </cell>
        </row>
        <row r="38">
          <cell r="E38">
            <v>8797.7200000000012</v>
          </cell>
        </row>
        <row r="39">
          <cell r="E39">
            <v>9897.4350000000013</v>
          </cell>
        </row>
        <row r="40">
          <cell r="E40">
            <v>9897.4350000000013</v>
          </cell>
        </row>
        <row r="41">
          <cell r="E41">
            <v>13196.579999999998</v>
          </cell>
        </row>
        <row r="42">
          <cell r="E42">
            <v>1600</v>
          </cell>
        </row>
        <row r="43">
          <cell r="E43">
            <v>186</v>
          </cell>
        </row>
        <row r="44">
          <cell r="E44">
            <v>42</v>
          </cell>
        </row>
        <row r="45">
          <cell r="E45">
            <v>44</v>
          </cell>
        </row>
        <row r="46">
          <cell r="E46">
            <v>41</v>
          </cell>
        </row>
        <row r="47">
          <cell r="E47">
            <v>700</v>
          </cell>
        </row>
        <row r="48">
          <cell r="E48">
            <v>10</v>
          </cell>
        </row>
        <row r="49">
          <cell r="E49">
            <v>20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80</v>
          </cell>
        </row>
        <row r="53">
          <cell r="E53">
            <v>80</v>
          </cell>
        </row>
        <row r="54">
          <cell r="E54">
            <v>40</v>
          </cell>
        </row>
        <row r="55">
          <cell r="E55">
            <v>20</v>
          </cell>
        </row>
        <row r="56">
          <cell r="E56">
            <v>20</v>
          </cell>
        </row>
      </sheetData>
      <sheetData sheetId="1">
        <row r="9">
          <cell r="E9">
            <v>900</v>
          </cell>
        </row>
        <row r="10">
          <cell r="E10">
            <v>900</v>
          </cell>
        </row>
        <row r="11">
          <cell r="E11">
            <v>2700</v>
          </cell>
        </row>
        <row r="12">
          <cell r="E12">
            <v>2700</v>
          </cell>
        </row>
        <row r="13">
          <cell r="E13">
            <v>7304.1284403669724</v>
          </cell>
        </row>
        <row r="14">
          <cell r="E14">
            <v>9920.8371559633033</v>
          </cell>
        </row>
        <row r="15">
          <cell r="E15">
            <v>59525.022935779816</v>
          </cell>
        </row>
        <row r="16">
          <cell r="E16">
            <v>14881.255733944954</v>
          </cell>
        </row>
        <row r="17">
          <cell r="E17">
            <v>4796.6849999999995</v>
          </cell>
        </row>
        <row r="18">
          <cell r="E18">
            <v>900</v>
          </cell>
        </row>
        <row r="19">
          <cell r="E19">
            <v>900</v>
          </cell>
        </row>
        <row r="20">
          <cell r="E20">
            <v>900</v>
          </cell>
        </row>
        <row r="21">
          <cell r="E21">
            <v>900</v>
          </cell>
        </row>
        <row r="22">
          <cell r="E22">
            <v>324</v>
          </cell>
        </row>
        <row r="23">
          <cell r="E23">
            <v>180</v>
          </cell>
        </row>
        <row r="24">
          <cell r="E24">
            <v>5640</v>
          </cell>
        </row>
        <row r="25">
          <cell r="E25">
            <v>11280</v>
          </cell>
        </row>
        <row r="26">
          <cell r="E26">
            <v>1128</v>
          </cell>
        </row>
        <row r="27">
          <cell r="E27">
            <v>864</v>
          </cell>
        </row>
        <row r="28">
          <cell r="E28">
            <v>8460</v>
          </cell>
        </row>
        <row r="29">
          <cell r="E29">
            <v>864</v>
          </cell>
        </row>
        <row r="30">
          <cell r="E30">
            <v>51600</v>
          </cell>
        </row>
        <row r="31">
          <cell r="E31">
            <v>216</v>
          </cell>
        </row>
        <row r="32">
          <cell r="E32">
            <v>1591398</v>
          </cell>
        </row>
        <row r="36">
          <cell r="E36">
            <v>9593.369999999999</v>
          </cell>
        </row>
        <row r="37">
          <cell r="E37">
            <v>106593</v>
          </cell>
        </row>
        <row r="38">
          <cell r="E38">
            <v>8527.44</v>
          </cell>
        </row>
        <row r="39">
          <cell r="E39">
            <v>9593.369999999999</v>
          </cell>
        </row>
        <row r="40">
          <cell r="E40">
            <v>9593.369999999999</v>
          </cell>
        </row>
        <row r="41">
          <cell r="E41">
            <v>12791.16</v>
          </cell>
        </row>
        <row r="42">
          <cell r="E42">
            <v>1440</v>
          </cell>
        </row>
        <row r="43">
          <cell r="E43">
            <v>258</v>
          </cell>
        </row>
        <row r="44">
          <cell r="E44">
            <v>48</v>
          </cell>
        </row>
        <row r="45">
          <cell r="E45">
            <v>48</v>
          </cell>
        </row>
        <row r="46">
          <cell r="E46">
            <v>46</v>
          </cell>
        </row>
        <row r="47">
          <cell r="E47">
            <v>630</v>
          </cell>
        </row>
        <row r="48">
          <cell r="E48">
            <v>9</v>
          </cell>
        </row>
        <row r="49">
          <cell r="E49">
            <v>19</v>
          </cell>
        </row>
        <row r="50">
          <cell r="E50">
            <v>41</v>
          </cell>
        </row>
        <row r="51">
          <cell r="E51">
            <v>41</v>
          </cell>
        </row>
        <row r="52">
          <cell r="E52">
            <v>94</v>
          </cell>
        </row>
        <row r="53">
          <cell r="E53">
            <v>94</v>
          </cell>
        </row>
        <row r="54">
          <cell r="E54">
            <v>47</v>
          </cell>
        </row>
        <row r="55">
          <cell r="E55">
            <v>18</v>
          </cell>
        </row>
        <row r="56">
          <cell r="E56">
            <v>18</v>
          </cell>
        </row>
      </sheetData>
      <sheetData sheetId="2">
        <row r="9">
          <cell r="E9">
            <v>1300</v>
          </cell>
        </row>
        <row r="10">
          <cell r="E10">
            <v>1300</v>
          </cell>
        </row>
        <row r="11">
          <cell r="E11">
            <v>3900</v>
          </cell>
        </row>
        <row r="12">
          <cell r="E12">
            <v>3900</v>
          </cell>
        </row>
        <row r="13">
          <cell r="E13">
            <v>7304.1284403669697</v>
          </cell>
        </row>
        <row r="14">
          <cell r="E14">
            <v>9920.8371559633033</v>
          </cell>
        </row>
        <row r="15">
          <cell r="E15">
            <v>57444.022018348624</v>
          </cell>
        </row>
        <row r="16">
          <cell r="E16">
            <v>14881.255733944956</v>
          </cell>
        </row>
        <row r="17">
          <cell r="E17">
            <v>6856.5150000000003</v>
          </cell>
        </row>
        <row r="18">
          <cell r="E18">
            <v>1300</v>
          </cell>
        </row>
        <row r="19">
          <cell r="E19">
            <v>1300</v>
          </cell>
        </row>
        <row r="20">
          <cell r="E20">
            <v>1300</v>
          </cell>
        </row>
        <row r="21">
          <cell r="E21">
            <v>1300</v>
          </cell>
        </row>
        <row r="22">
          <cell r="E22">
            <v>468</v>
          </cell>
        </row>
        <row r="23">
          <cell r="E23">
            <v>260</v>
          </cell>
        </row>
        <row r="24">
          <cell r="E24">
            <v>6240</v>
          </cell>
        </row>
        <row r="25">
          <cell r="E25">
            <v>12480</v>
          </cell>
        </row>
        <row r="26">
          <cell r="E26">
            <v>1248</v>
          </cell>
        </row>
        <row r="27">
          <cell r="E27">
            <v>1248</v>
          </cell>
        </row>
        <row r="28">
          <cell r="E28">
            <v>1248</v>
          </cell>
        </row>
        <row r="29">
          <cell r="E29">
            <v>1248</v>
          </cell>
        </row>
        <row r="30">
          <cell r="E30">
            <v>60000</v>
          </cell>
        </row>
        <row r="31">
          <cell r="E31">
            <v>324</v>
          </cell>
        </row>
        <row r="32">
          <cell r="E32">
            <v>1631826</v>
          </cell>
        </row>
        <row r="36">
          <cell r="E36">
            <v>13639.95</v>
          </cell>
        </row>
        <row r="37">
          <cell r="E37">
            <v>151555</v>
          </cell>
        </row>
        <row r="38">
          <cell r="E38">
            <v>12124.400000000003</v>
          </cell>
        </row>
        <row r="39">
          <cell r="E39">
            <v>13639.95</v>
          </cell>
        </row>
        <row r="40">
          <cell r="E40">
            <v>13639.95</v>
          </cell>
        </row>
        <row r="41">
          <cell r="E41">
            <v>18186.599999999999</v>
          </cell>
        </row>
        <row r="42">
          <cell r="E42">
            <v>2080</v>
          </cell>
        </row>
        <row r="43">
          <cell r="E43">
            <v>246</v>
          </cell>
        </row>
        <row r="44">
          <cell r="E44">
            <v>57</v>
          </cell>
        </row>
        <row r="45">
          <cell r="E45">
            <v>57</v>
          </cell>
        </row>
        <row r="46">
          <cell r="E46">
            <v>55</v>
          </cell>
        </row>
        <row r="47">
          <cell r="E47">
            <v>910</v>
          </cell>
        </row>
        <row r="48">
          <cell r="E48">
            <v>13</v>
          </cell>
        </row>
        <row r="49">
          <cell r="E49">
            <v>28</v>
          </cell>
        </row>
        <row r="50">
          <cell r="E50">
            <v>56</v>
          </cell>
        </row>
        <row r="51">
          <cell r="E51">
            <v>56</v>
          </cell>
        </row>
        <row r="52">
          <cell r="E52">
            <v>108</v>
          </cell>
        </row>
        <row r="53">
          <cell r="E53">
            <v>108</v>
          </cell>
        </row>
        <row r="54">
          <cell r="E54">
            <v>54</v>
          </cell>
        </row>
        <row r="55">
          <cell r="E55">
            <v>26</v>
          </cell>
        </row>
        <row r="56">
          <cell r="E56">
            <v>26</v>
          </cell>
        </row>
      </sheetData>
      <sheetData sheetId="3">
        <row r="9">
          <cell r="E9">
            <v>1700</v>
          </cell>
        </row>
        <row r="10">
          <cell r="E10">
            <v>1700</v>
          </cell>
        </row>
        <row r="11">
          <cell r="E11">
            <v>5100</v>
          </cell>
        </row>
        <row r="12">
          <cell r="E12">
            <v>5100</v>
          </cell>
        </row>
        <row r="13">
          <cell r="E13">
            <v>11686.605504587154</v>
          </cell>
        </row>
        <row r="14">
          <cell r="E14">
            <v>15873.339449541285</v>
          </cell>
        </row>
        <row r="15">
          <cell r="E15">
            <v>100002.03853211009</v>
          </cell>
        </row>
        <row r="16">
          <cell r="E16">
            <v>23810.00917431193</v>
          </cell>
        </row>
        <row r="17">
          <cell r="E17">
            <v>8311.4329013324987</v>
          </cell>
        </row>
        <row r="18">
          <cell r="E18">
            <v>1700</v>
          </cell>
        </row>
        <row r="19">
          <cell r="E19">
            <v>1700</v>
          </cell>
        </row>
        <row r="20">
          <cell r="E20">
            <v>1700</v>
          </cell>
        </row>
        <row r="21">
          <cell r="E21">
            <v>1700</v>
          </cell>
        </row>
        <row r="22">
          <cell r="E22">
            <v>612</v>
          </cell>
        </row>
        <row r="23">
          <cell r="E23">
            <v>340</v>
          </cell>
        </row>
        <row r="24">
          <cell r="E24">
            <v>850</v>
          </cell>
        </row>
        <row r="25">
          <cell r="E25">
            <v>1700</v>
          </cell>
        </row>
        <row r="26">
          <cell r="E26">
            <v>170</v>
          </cell>
        </row>
        <row r="27">
          <cell r="E27">
            <v>408</v>
          </cell>
        </row>
        <row r="28">
          <cell r="E28">
            <v>170</v>
          </cell>
        </row>
        <row r="29">
          <cell r="E29">
            <v>170</v>
          </cell>
        </row>
        <row r="30">
          <cell r="E30">
            <v>8500</v>
          </cell>
        </row>
        <row r="31">
          <cell r="E31">
            <v>340</v>
          </cell>
        </row>
        <row r="32">
          <cell r="E32">
            <v>2581506.0216389997</v>
          </cell>
        </row>
        <row r="35">
          <cell r="E35">
            <v>1385.2388168887496</v>
          </cell>
        </row>
        <row r="36">
          <cell r="E36">
            <v>15391.542409874995</v>
          </cell>
        </row>
        <row r="37">
          <cell r="E37">
            <v>1231.3233927900001</v>
          </cell>
        </row>
        <row r="38">
          <cell r="E38">
            <v>1385.2388168887496</v>
          </cell>
        </row>
        <row r="39">
          <cell r="E39">
            <v>1385.2388168887496</v>
          </cell>
        </row>
        <row r="40">
          <cell r="E40">
            <v>1846.9850891849994</v>
          </cell>
        </row>
        <row r="41">
          <cell r="E41">
            <v>2720</v>
          </cell>
        </row>
        <row r="42">
          <cell r="E42">
            <v>204</v>
          </cell>
        </row>
        <row r="43">
          <cell r="E43">
            <v>79</v>
          </cell>
        </row>
        <row r="44">
          <cell r="E44">
            <v>80</v>
          </cell>
        </row>
        <row r="45">
          <cell r="E45">
            <v>80</v>
          </cell>
        </row>
        <row r="46">
          <cell r="E46">
            <v>830</v>
          </cell>
        </row>
        <row r="47">
          <cell r="E47">
            <v>17</v>
          </cell>
        </row>
        <row r="48">
          <cell r="E48">
            <v>17</v>
          </cell>
        </row>
        <row r="49">
          <cell r="E49">
            <v>68</v>
          </cell>
        </row>
        <row r="50">
          <cell r="E50">
            <v>68</v>
          </cell>
        </row>
        <row r="51">
          <cell r="E51">
            <v>130</v>
          </cell>
        </row>
        <row r="52">
          <cell r="E52">
            <v>130</v>
          </cell>
        </row>
        <row r="53">
          <cell r="E53">
            <v>62</v>
          </cell>
        </row>
        <row r="54">
          <cell r="E54">
            <v>102</v>
          </cell>
        </row>
        <row r="55">
          <cell r="E55">
            <v>102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topLeftCell="A3" zoomScale="120" zoomScaleNormal="120" workbookViewId="0">
      <pane ySplit="5" topLeftCell="A12" activePane="bottomLeft" state="frozen"/>
      <selection activeCell="A3" sqref="A3"/>
      <selection pane="bottomLeft" activeCell="B22" sqref="B22"/>
    </sheetView>
  </sheetViews>
  <sheetFormatPr baseColWidth="10" defaultColWidth="6.5546875" defaultRowHeight="13.8" x14ac:dyDescent="0.3"/>
  <cols>
    <col min="1" max="1" width="3.109375" style="1" bestFit="1" customWidth="1"/>
    <col min="2" max="2" width="55.88671875" style="1" customWidth="1"/>
    <col min="3" max="3" width="15.5546875" style="1" customWidth="1"/>
    <col min="4" max="4" width="13.6640625" style="20" customWidth="1"/>
    <col min="5" max="6" width="11.109375" style="20" customWidth="1"/>
    <col min="7" max="7" width="11.5546875" style="20" customWidth="1"/>
    <col min="8" max="9" width="11.109375" style="20" customWidth="1"/>
    <col min="10" max="10" width="10.5546875" style="20" customWidth="1"/>
    <col min="11" max="11" width="14.109375" style="20" customWidth="1"/>
    <col min="12" max="12" width="16.5546875" style="1" customWidth="1"/>
    <col min="13" max="247" width="11.44140625" style="1" customWidth="1"/>
    <col min="248" max="248" width="3.109375" style="1" bestFit="1" customWidth="1"/>
    <col min="249" max="249" width="30.88671875" style="1" customWidth="1"/>
    <col min="250" max="250" width="11.44140625" style="1" customWidth="1"/>
    <col min="251" max="251" width="9.33203125" style="1" bestFit="1" customWidth="1"/>
    <col min="252" max="252" width="7.6640625" style="1" bestFit="1" customWidth="1"/>
    <col min="253" max="253" width="9.109375" style="1" bestFit="1" customWidth="1"/>
    <col min="254" max="254" width="13.5546875" style="1" bestFit="1" customWidth="1"/>
    <col min="255" max="255" width="13.5546875" style="1" customWidth="1"/>
    <col min="256" max="16384" width="6.5546875" style="1"/>
  </cols>
  <sheetData>
    <row r="2" spans="1:11" ht="14.4" x14ac:dyDescent="0.3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14.4" x14ac:dyDescent="0.3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14.4" x14ac:dyDescent="0.3">
      <c r="A4" s="21"/>
      <c r="B4" s="21"/>
      <c r="C4" s="21"/>
      <c r="D4" s="21"/>
      <c r="E4" s="21"/>
      <c r="F4" s="21"/>
      <c r="G4" s="21"/>
      <c r="H4" s="21"/>
      <c r="I4" s="21"/>
      <c r="J4" s="21"/>
    </row>
    <row r="6" spans="1:11" ht="18.75" customHeight="1" x14ac:dyDescent="0.3"/>
    <row r="7" spans="1:11" ht="27.6" x14ac:dyDescent="0.3">
      <c r="A7" s="22" t="s">
        <v>1</v>
      </c>
      <c r="B7" s="23" t="s">
        <v>2</v>
      </c>
      <c r="C7" s="24" t="s">
        <v>3</v>
      </c>
      <c r="D7" s="25" t="s">
        <v>54</v>
      </c>
      <c r="E7" s="25" t="s">
        <v>55</v>
      </c>
      <c r="F7" s="25" t="s">
        <v>56</v>
      </c>
      <c r="G7" s="25" t="s">
        <v>57</v>
      </c>
      <c r="H7" s="25" t="s">
        <v>58</v>
      </c>
      <c r="I7" s="25" t="s">
        <v>9</v>
      </c>
      <c r="J7" s="26" t="s">
        <v>10</v>
      </c>
      <c r="K7" s="26" t="s">
        <v>11</v>
      </c>
    </row>
    <row r="8" spans="1:11" ht="12.75" customHeight="1" x14ac:dyDescent="0.3">
      <c r="A8" s="61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27" x14ac:dyDescent="0.3">
      <c r="A9" s="27">
        <v>1</v>
      </c>
      <c r="B9" s="28" t="s">
        <v>78</v>
      </c>
      <c r="C9" s="43" t="s">
        <v>68</v>
      </c>
      <c r="D9" s="29">
        <f>'[1]Total CS Tougue '!E9</f>
        <v>1000</v>
      </c>
      <c r="E9" s="29">
        <f>'[1]Total CS LABE '!E9</f>
        <v>1000</v>
      </c>
      <c r="F9" s="29">
        <f>'[1]Total CS Mali'!E9</f>
        <v>1000</v>
      </c>
      <c r="G9" s="29">
        <f>'[1]Total CS Lelouma '!E9</f>
        <v>1100</v>
      </c>
      <c r="H9" s="29">
        <f>'[1]Total CS Koubia'!E9</f>
        <v>600</v>
      </c>
      <c r="I9" s="29">
        <f>D9+E9+F9+G9+H9</f>
        <v>4700</v>
      </c>
      <c r="J9" s="29">
        <v>2900</v>
      </c>
      <c r="K9" s="29">
        <f>I9*J9</f>
        <v>13630000</v>
      </c>
    </row>
    <row r="10" spans="1:11" ht="27" x14ac:dyDescent="0.3">
      <c r="A10" s="27">
        <v>2</v>
      </c>
      <c r="B10" s="28" t="s">
        <v>79</v>
      </c>
      <c r="C10" s="43" t="s">
        <v>68</v>
      </c>
      <c r="D10" s="29">
        <f>'[1]Total CS Tougue '!E10</f>
        <v>1000</v>
      </c>
      <c r="E10" s="29">
        <f>'[1]Total CS LABE '!E10</f>
        <v>1000</v>
      </c>
      <c r="F10" s="29">
        <f>'[1]Total CS Mali'!E10</f>
        <v>1000</v>
      </c>
      <c r="G10" s="29">
        <f>'[1]Total CS Lelouma '!E10</f>
        <v>1100</v>
      </c>
      <c r="H10" s="29">
        <f>'[1]Total CS Koubia'!E10</f>
        <v>600</v>
      </c>
      <c r="I10" s="29">
        <f t="shared" ref="I10:I33" si="0">D10+E10+F10+G10+H10</f>
        <v>4700</v>
      </c>
      <c r="J10" s="29">
        <v>3400</v>
      </c>
      <c r="K10" s="29">
        <f t="shared" ref="K10:K33" si="1">I10*J10</f>
        <v>15980000</v>
      </c>
    </row>
    <row r="11" spans="1:11" ht="27" x14ac:dyDescent="0.3">
      <c r="A11" s="27">
        <v>3</v>
      </c>
      <c r="B11" s="28" t="s">
        <v>70</v>
      </c>
      <c r="C11" s="43" t="s">
        <v>68</v>
      </c>
      <c r="D11" s="29">
        <f>'[1]Total CS Tougue '!E11</f>
        <v>3000</v>
      </c>
      <c r="E11" s="29">
        <f>'[1]Total CS LABE '!E11</f>
        <v>2850</v>
      </c>
      <c r="F11" s="29">
        <f>'[1]Total CS Mali'!E11</f>
        <v>3000</v>
      </c>
      <c r="G11" s="29">
        <f>'[1]Total CS Lelouma '!E11</f>
        <v>3300</v>
      </c>
      <c r="H11" s="29">
        <f>'[1]Total CS Koubia'!E11</f>
        <v>1800</v>
      </c>
      <c r="I11" s="29">
        <f t="shared" si="0"/>
        <v>13950</v>
      </c>
      <c r="J11" s="29">
        <v>700</v>
      </c>
      <c r="K11" s="29">
        <f t="shared" si="1"/>
        <v>9765000</v>
      </c>
    </row>
    <row r="12" spans="1:11" x14ac:dyDescent="0.3">
      <c r="A12" s="27">
        <v>4</v>
      </c>
      <c r="B12" s="28" t="s">
        <v>71</v>
      </c>
      <c r="C12" s="43" t="s">
        <v>68</v>
      </c>
      <c r="D12" s="29">
        <f>'[1]Total CS Tougue '!E12</f>
        <v>3000</v>
      </c>
      <c r="E12" s="29">
        <f>'[1]Total CS LABE '!E12</f>
        <v>2850</v>
      </c>
      <c r="F12" s="29">
        <f>'[1]Total CS Mali'!E12</f>
        <v>3000</v>
      </c>
      <c r="G12" s="29">
        <f>'[1]Total CS Lelouma '!E12</f>
        <v>3300</v>
      </c>
      <c r="H12" s="29">
        <f>'[1]Total CS Koubia'!E12</f>
        <v>1800</v>
      </c>
      <c r="I12" s="29">
        <f t="shared" si="0"/>
        <v>13950</v>
      </c>
      <c r="J12" s="29">
        <v>700</v>
      </c>
      <c r="K12" s="29">
        <f t="shared" si="1"/>
        <v>9765000</v>
      </c>
    </row>
    <row r="13" spans="1:11" x14ac:dyDescent="0.3">
      <c r="A13" s="27">
        <v>5</v>
      </c>
      <c r="B13" s="28" t="s">
        <v>13</v>
      </c>
      <c r="C13" s="43" t="s">
        <v>4</v>
      </c>
      <c r="D13" s="29">
        <f>'[1]Total CS Tougue '!E13</f>
        <v>5551.137614678898</v>
      </c>
      <c r="E13" s="29">
        <f>'[1]Total CS LABE '!E13</f>
        <v>5116.8073394495405</v>
      </c>
      <c r="F13" s="29">
        <f>'[1]Total CS Mali'!E13</f>
        <v>4090.3119266055037</v>
      </c>
      <c r="G13" s="29">
        <f>'[1]Total CS Lelouma '!E13</f>
        <v>5989.3853211009164</v>
      </c>
      <c r="H13" s="29">
        <f>'[1]Total CS Koubia'!E13</f>
        <v>5697.220183486239</v>
      </c>
      <c r="I13" s="29">
        <f t="shared" si="0"/>
        <v>26444.862385321096</v>
      </c>
      <c r="J13" s="29">
        <v>1200</v>
      </c>
      <c r="K13" s="29">
        <f t="shared" si="1"/>
        <v>31733834.862385314</v>
      </c>
    </row>
    <row r="14" spans="1:11" x14ac:dyDescent="0.3">
      <c r="A14" s="27">
        <v>6</v>
      </c>
      <c r="B14" s="28" t="s">
        <v>14</v>
      </c>
      <c r="C14" s="43" t="s">
        <v>68</v>
      </c>
      <c r="D14" s="29">
        <f>'[1]Total CS Tougue '!E14</f>
        <v>7539.8362385321116</v>
      </c>
      <c r="E14" s="29">
        <f>'[1]Total CS LABE '!E14</f>
        <v>6896.169266055047</v>
      </c>
      <c r="F14" s="29">
        <f>'[1]Total CS Mali'!E14</f>
        <v>5555.6688073394507</v>
      </c>
      <c r="G14" s="29">
        <f>'[1]Total CS Lelouma '!E14</f>
        <v>8135.0864678899097</v>
      </c>
      <c r="H14" s="29">
        <f>'[1]Total CS Koubia'!E14</f>
        <v>4166.7516055045871</v>
      </c>
      <c r="I14" s="29">
        <f t="shared" si="0"/>
        <v>32293.512385321104</v>
      </c>
      <c r="J14" s="29">
        <v>590</v>
      </c>
      <c r="K14" s="29">
        <f t="shared" si="1"/>
        <v>19053172.307339452</v>
      </c>
    </row>
    <row r="15" spans="1:11" x14ac:dyDescent="0.3">
      <c r="A15" s="27">
        <v>7</v>
      </c>
      <c r="B15" s="28" t="s">
        <v>15</v>
      </c>
      <c r="C15" s="43" t="s">
        <v>68</v>
      </c>
      <c r="D15" s="29">
        <f>'[1]Total CS Tougue '!E15</f>
        <v>45239.017431192668</v>
      </c>
      <c r="E15" s="29">
        <f>'[1]Total CS LABE '!E15</f>
        <v>28572.011009174312</v>
      </c>
      <c r="F15" s="29">
        <f>'[1]Total CS Mali'!E15</f>
        <v>33334.012844036697</v>
      </c>
      <c r="G15" s="29">
        <f>'[1]Total CS Lelouma '!E15</f>
        <v>48810.518807339453</v>
      </c>
      <c r="H15" s="29">
        <f>'[1]Total CS Koubia'!E15</f>
        <v>25000.509633027523</v>
      </c>
      <c r="I15" s="29">
        <f t="shared" si="0"/>
        <v>180956.06972477064</v>
      </c>
      <c r="J15" s="29">
        <v>695</v>
      </c>
      <c r="K15" s="29">
        <f t="shared" si="1"/>
        <v>125764468.4587156</v>
      </c>
    </row>
    <row r="16" spans="1:11" x14ac:dyDescent="0.3">
      <c r="A16" s="27">
        <v>8</v>
      </c>
      <c r="B16" s="28" t="s">
        <v>16</v>
      </c>
      <c r="C16" s="43" t="s">
        <v>68</v>
      </c>
      <c r="D16" s="29">
        <f>'[1]Total CS Tougue '!E16</f>
        <v>11309.754357798167</v>
      </c>
      <c r="E16" s="29">
        <f>'[1]Total CS LABE '!E16</f>
        <v>9524.0036697247706</v>
      </c>
      <c r="F16" s="29">
        <f>'[1]Total CS Mali'!E16</f>
        <v>8333.5032110091743</v>
      </c>
      <c r="G16" s="29">
        <f>'[1]Total CS Lelouma '!E16</f>
        <v>12202.629701834863</v>
      </c>
      <c r="H16" s="29">
        <f>'[1]Total CS Koubia'!E16</f>
        <v>6250.1274082568807</v>
      </c>
      <c r="I16" s="29">
        <f t="shared" si="0"/>
        <v>47620.018348623853</v>
      </c>
      <c r="J16" s="29">
        <v>750</v>
      </c>
      <c r="K16" s="29">
        <f t="shared" si="1"/>
        <v>35715013.761467889</v>
      </c>
    </row>
    <row r="17" spans="1:11" ht="28.8" x14ac:dyDescent="0.3">
      <c r="A17" s="52">
        <v>9</v>
      </c>
      <c r="B17" s="53" t="s">
        <v>80</v>
      </c>
      <c r="C17" s="43" t="s">
        <v>4</v>
      </c>
      <c r="D17" s="29">
        <f>'[1]Total CS Tougue '!E17</f>
        <v>4637.7224999999999</v>
      </c>
      <c r="E17" s="29">
        <f>'[1]Total CS LABE '!E17</f>
        <v>10773.36</v>
      </c>
      <c r="F17" s="29">
        <f>'[1]Total CS Mali'!E17</f>
        <v>7214.7599999999993</v>
      </c>
      <c r="G17" s="29">
        <f>'[1]Total CS Lelouma '!E17</f>
        <v>5425.9650000000001</v>
      </c>
      <c r="H17" s="29">
        <f>'[1]Total CS Koubia'!E17</f>
        <v>2104.8624999999997</v>
      </c>
      <c r="I17" s="29">
        <f t="shared" si="0"/>
        <v>30156.67</v>
      </c>
      <c r="J17" s="31">
        <v>10000</v>
      </c>
      <c r="K17" s="29">
        <f t="shared" si="1"/>
        <v>301566700</v>
      </c>
    </row>
    <row r="18" spans="1:11" ht="28.8" x14ac:dyDescent="0.3">
      <c r="A18" s="52">
        <v>10</v>
      </c>
      <c r="B18" s="53" t="s">
        <v>81</v>
      </c>
      <c r="C18" s="43" t="s">
        <v>4</v>
      </c>
      <c r="D18" s="29"/>
      <c r="E18" s="29"/>
      <c r="F18" s="29"/>
      <c r="G18" s="29"/>
      <c r="H18" s="29"/>
      <c r="I18" s="29"/>
      <c r="J18" s="31"/>
      <c r="K18" s="29"/>
    </row>
    <row r="19" spans="1:11" ht="14.4" x14ac:dyDescent="0.3">
      <c r="A19" s="27">
        <v>11</v>
      </c>
      <c r="B19" s="30" t="s">
        <v>17</v>
      </c>
      <c r="C19" s="43" t="s">
        <v>4</v>
      </c>
      <c r="D19" s="29">
        <f>'[1]Total CS Tougue '!E18</f>
        <v>1000</v>
      </c>
      <c r="E19" s="29">
        <f>'[1]Total CS LABE '!E18</f>
        <v>720</v>
      </c>
      <c r="F19" s="29">
        <f>'[1]Total CS Mali'!E18</f>
        <v>1000</v>
      </c>
      <c r="G19" s="29">
        <f>'[1]Total CS Lelouma '!E18</f>
        <v>1100</v>
      </c>
      <c r="H19" s="29">
        <f>'[1]Total CS Koubia'!E18</f>
        <v>600</v>
      </c>
      <c r="I19" s="29">
        <f t="shared" si="0"/>
        <v>4420</v>
      </c>
      <c r="J19" s="29">
        <v>5900</v>
      </c>
      <c r="K19" s="29">
        <f t="shared" si="1"/>
        <v>26078000</v>
      </c>
    </row>
    <row r="20" spans="1:11" ht="14.4" x14ac:dyDescent="0.3">
      <c r="A20" s="27">
        <v>11</v>
      </c>
      <c r="B20" s="30" t="s">
        <v>18</v>
      </c>
      <c r="C20" s="43" t="s">
        <v>4</v>
      </c>
      <c r="D20" s="29">
        <f>'[1]Total CS Tougue '!E19</f>
        <v>1000</v>
      </c>
      <c r="E20" s="29">
        <f>'[1]Total CS LABE '!E19</f>
        <v>720</v>
      </c>
      <c r="F20" s="29">
        <f>'[1]Total CS Mali'!E19</f>
        <v>1000</v>
      </c>
      <c r="G20" s="29">
        <f>'[1]Total CS Lelouma '!E19</f>
        <v>1100</v>
      </c>
      <c r="H20" s="29">
        <f>'[1]Total CS Koubia'!E19</f>
        <v>600</v>
      </c>
      <c r="I20" s="29">
        <f t="shared" si="0"/>
        <v>4420</v>
      </c>
      <c r="J20" s="29">
        <v>5900</v>
      </c>
      <c r="K20" s="29">
        <f t="shared" si="1"/>
        <v>26078000</v>
      </c>
    </row>
    <row r="21" spans="1:11" ht="18" customHeight="1" x14ac:dyDescent="0.3">
      <c r="A21" s="27">
        <v>12</v>
      </c>
      <c r="B21" s="32" t="s">
        <v>72</v>
      </c>
      <c r="C21" s="43" t="s">
        <v>68</v>
      </c>
      <c r="D21" s="29">
        <f>'[1]Total CS Tougue '!E20</f>
        <v>1000</v>
      </c>
      <c r="E21" s="29">
        <f>'[1]Total CS LABE '!E20</f>
        <v>820</v>
      </c>
      <c r="F21" s="29">
        <f>'[1]Total CS Mali'!E20</f>
        <v>1000</v>
      </c>
      <c r="G21" s="29">
        <f>'[1]Total CS Lelouma '!E20</f>
        <v>1100</v>
      </c>
      <c r="H21" s="29">
        <f>'[1]Total CS Koubia'!E20</f>
        <v>600</v>
      </c>
      <c r="I21" s="29">
        <f t="shared" si="0"/>
        <v>4520</v>
      </c>
      <c r="J21" s="29">
        <v>532</v>
      </c>
      <c r="K21" s="29">
        <f t="shared" si="1"/>
        <v>2404640</v>
      </c>
    </row>
    <row r="22" spans="1:11" ht="18.75" customHeight="1" x14ac:dyDescent="0.3">
      <c r="A22" s="27">
        <v>13</v>
      </c>
      <c r="B22" s="32" t="s">
        <v>73</v>
      </c>
      <c r="C22" s="43" t="s">
        <v>68</v>
      </c>
      <c r="D22" s="29">
        <f>'[1]Total CS Tougue '!E21</f>
        <v>1000</v>
      </c>
      <c r="E22" s="29">
        <f>'[1]Total CS LABE '!E21</f>
        <v>870</v>
      </c>
      <c r="F22" s="29">
        <f>'[1]Total CS Mali'!E21</f>
        <v>1000</v>
      </c>
      <c r="G22" s="29">
        <f>'[1]Total CS Lelouma '!E21</f>
        <v>1100</v>
      </c>
      <c r="H22" s="29">
        <f>'[1]Total CS Koubia'!E21</f>
        <v>600</v>
      </c>
      <c r="I22" s="29">
        <f t="shared" si="0"/>
        <v>4570</v>
      </c>
      <c r="J22" s="29">
        <v>532</v>
      </c>
      <c r="K22" s="29">
        <f t="shared" si="1"/>
        <v>2431240</v>
      </c>
    </row>
    <row r="23" spans="1:11" ht="28.8" x14ac:dyDescent="0.3">
      <c r="A23" s="27">
        <v>14</v>
      </c>
      <c r="B23" s="30" t="s">
        <v>19</v>
      </c>
      <c r="C23" s="43" t="s">
        <v>69</v>
      </c>
      <c r="D23" s="29">
        <f>'[1]Total CS Tougue '!E22</f>
        <v>360</v>
      </c>
      <c r="E23" s="29">
        <f>'[1]Total CS LABE '!E22</f>
        <v>360</v>
      </c>
      <c r="F23" s="29">
        <f>'[1]Total CS Mali'!E22</f>
        <v>360</v>
      </c>
      <c r="G23" s="29">
        <f>'[1]Total CS Lelouma '!E22</f>
        <v>396</v>
      </c>
      <c r="H23" s="29">
        <f>'[1]Total CS Koubia'!E22</f>
        <v>216</v>
      </c>
      <c r="I23" s="29">
        <f t="shared" si="0"/>
        <v>1692</v>
      </c>
      <c r="J23" s="29">
        <v>5190</v>
      </c>
      <c r="K23" s="29">
        <f t="shared" si="1"/>
        <v>8781480</v>
      </c>
    </row>
    <row r="24" spans="1:11" ht="14.4" x14ac:dyDescent="0.3">
      <c r="A24" s="27">
        <v>15</v>
      </c>
      <c r="B24" s="30" t="s">
        <v>74</v>
      </c>
      <c r="C24" s="43" t="s">
        <v>67</v>
      </c>
      <c r="D24" s="29">
        <f>'[1]Total CS Tougue '!E23</f>
        <v>200</v>
      </c>
      <c r="E24" s="29">
        <f>'[1]Total CS LABE '!E23</f>
        <v>200</v>
      </c>
      <c r="F24" s="29">
        <f>'[1]Total CS Mali'!E23</f>
        <v>200</v>
      </c>
      <c r="G24" s="29">
        <f>'[1]Total CS Lelouma '!E23</f>
        <v>220</v>
      </c>
      <c r="H24" s="29">
        <f>'[1]Total CS Koubia'!E23</f>
        <v>110</v>
      </c>
      <c r="I24" s="29">
        <f t="shared" si="0"/>
        <v>930</v>
      </c>
      <c r="J24" s="29">
        <v>1500</v>
      </c>
      <c r="K24" s="29">
        <f t="shared" si="1"/>
        <v>1395000</v>
      </c>
    </row>
    <row r="25" spans="1:11" ht="14.4" x14ac:dyDescent="0.3">
      <c r="A25" s="27">
        <v>16</v>
      </c>
      <c r="B25" s="30" t="s">
        <v>75</v>
      </c>
      <c r="C25" s="43" t="s">
        <v>67</v>
      </c>
      <c r="D25" s="29">
        <f>'[1]Total CS Tougue '!E24</f>
        <v>4560</v>
      </c>
      <c r="E25" s="29">
        <f>'[1]Total CS LABE '!E24</f>
        <v>5160</v>
      </c>
      <c r="F25" s="29">
        <f>'[1]Total CS Mali'!E24</f>
        <v>3360</v>
      </c>
      <c r="G25" s="29">
        <f>'[1]Total CS Lelouma '!E24</f>
        <v>4920</v>
      </c>
      <c r="H25" s="29">
        <f>'[1]Total CS Koubia'!E24</f>
        <v>390</v>
      </c>
      <c r="I25" s="29">
        <f t="shared" si="0"/>
        <v>18390</v>
      </c>
      <c r="J25" s="29">
        <v>981</v>
      </c>
      <c r="K25" s="29">
        <f t="shared" si="1"/>
        <v>18040590</v>
      </c>
    </row>
    <row r="26" spans="1:11" ht="14.4" x14ac:dyDescent="0.3">
      <c r="A26" s="27">
        <v>17</v>
      </c>
      <c r="B26" s="30" t="s">
        <v>76</v>
      </c>
      <c r="C26" s="43" t="s">
        <v>66</v>
      </c>
      <c r="D26" s="29">
        <f>'[1]Total CS Tougue '!E25</f>
        <v>9120</v>
      </c>
      <c r="E26" s="29">
        <f>'[1]Total CS LABE '!E25</f>
        <v>10320</v>
      </c>
      <c r="F26" s="29">
        <f>'[1]Total CS Mali'!E25</f>
        <v>7200</v>
      </c>
      <c r="G26" s="29">
        <f>'[1]Total CS Lelouma '!E25</f>
        <v>9840</v>
      </c>
      <c r="H26" s="29">
        <f>'[1]Total CS Koubia'!E25</f>
        <v>780</v>
      </c>
      <c r="I26" s="29">
        <f t="shared" si="0"/>
        <v>37260</v>
      </c>
      <c r="J26" s="29">
        <v>685</v>
      </c>
      <c r="K26" s="29">
        <f t="shared" si="1"/>
        <v>25523100</v>
      </c>
    </row>
    <row r="27" spans="1:11" ht="14.4" x14ac:dyDescent="0.3">
      <c r="A27" s="27">
        <v>18</v>
      </c>
      <c r="B27" s="30" t="s">
        <v>77</v>
      </c>
      <c r="C27" s="43" t="s">
        <v>66</v>
      </c>
      <c r="D27" s="29">
        <f>'[1]Total CS Tougue '!E26</f>
        <v>912</v>
      </c>
      <c r="E27" s="29">
        <f>'[1]Total CS LABE '!E26</f>
        <v>1032</v>
      </c>
      <c r="F27" s="29">
        <f>'[1]Total CS Mali'!E26</f>
        <v>816</v>
      </c>
      <c r="G27" s="29">
        <f>'[1]Total CS Lelouma '!E26</f>
        <v>1056</v>
      </c>
      <c r="H27" s="29">
        <f>'[1]Total CS Koubia'!E26</f>
        <v>78</v>
      </c>
      <c r="I27" s="29">
        <f t="shared" si="0"/>
        <v>3894</v>
      </c>
      <c r="J27" s="29">
        <v>200</v>
      </c>
      <c r="K27" s="29">
        <f t="shared" si="1"/>
        <v>778800</v>
      </c>
    </row>
    <row r="28" spans="1:11" ht="14.4" x14ac:dyDescent="0.3">
      <c r="A28" s="27">
        <v>19</v>
      </c>
      <c r="B28" s="30" t="s">
        <v>20</v>
      </c>
      <c r="C28" s="43" t="s">
        <v>67</v>
      </c>
      <c r="D28" s="29">
        <f>'[1]Total CS Tougue '!E27</f>
        <v>960</v>
      </c>
      <c r="E28" s="29">
        <f>'[1]Total CS LABE '!E27</f>
        <v>480</v>
      </c>
      <c r="F28" s="29">
        <f>'[1]Total CS Mali'!E27</f>
        <v>7440</v>
      </c>
      <c r="G28" s="29">
        <f>'[1]Total CS Lelouma '!E27</f>
        <v>1056</v>
      </c>
      <c r="H28" s="29">
        <f>'[1]Total CS Koubia'!E27</f>
        <v>144</v>
      </c>
      <c r="I28" s="29">
        <f t="shared" si="0"/>
        <v>10080</v>
      </c>
      <c r="J28" s="29">
        <v>26800</v>
      </c>
      <c r="K28" s="29">
        <f t="shared" si="1"/>
        <v>270144000</v>
      </c>
    </row>
    <row r="29" spans="1:11" ht="17.25" customHeight="1" x14ac:dyDescent="0.3">
      <c r="A29" s="27">
        <v>20</v>
      </c>
      <c r="B29" s="33" t="s">
        <v>59</v>
      </c>
      <c r="C29" s="43" t="s">
        <v>67</v>
      </c>
      <c r="D29" s="29">
        <f>'[1]Total CS Tougue '!E28</f>
        <v>960</v>
      </c>
      <c r="E29" s="29">
        <f>'[1]Total CS LABE '!E28</f>
        <v>480</v>
      </c>
      <c r="F29" s="29">
        <f>'[1]Total CS Mali'!E28</f>
        <v>480</v>
      </c>
      <c r="G29" s="29">
        <f>'[1]Total CS Lelouma '!E28</f>
        <v>7380</v>
      </c>
      <c r="H29" s="29">
        <f>'[1]Total CS Koubia'!E28</f>
        <v>144</v>
      </c>
      <c r="I29" s="29">
        <f t="shared" si="0"/>
        <v>9444</v>
      </c>
      <c r="J29" s="48">
        <v>6947.1</v>
      </c>
      <c r="K29" s="29">
        <f t="shared" si="1"/>
        <v>65608412.400000006</v>
      </c>
    </row>
    <row r="30" spans="1:11" ht="33" customHeight="1" x14ac:dyDescent="0.3">
      <c r="A30" s="27">
        <v>21</v>
      </c>
      <c r="B30" s="33" t="s">
        <v>22</v>
      </c>
      <c r="C30" s="43" t="s">
        <v>67</v>
      </c>
      <c r="D30" s="29">
        <f>'[1]Total CS Tougue '!E29</f>
        <v>960</v>
      </c>
      <c r="E30" s="29">
        <f>'[1]Total CS LABE '!E29</f>
        <v>3960</v>
      </c>
      <c r="F30" s="29">
        <f>'[1]Total CS Mali'!E29</f>
        <v>3360</v>
      </c>
      <c r="G30" s="29">
        <f>'[1]Total CS Lelouma '!E29</f>
        <v>1056</v>
      </c>
      <c r="H30" s="29">
        <f>'[1]Total CS Koubia'!E29</f>
        <v>144</v>
      </c>
      <c r="I30" s="29">
        <f t="shared" si="0"/>
        <v>9480</v>
      </c>
      <c r="J30" s="48">
        <v>20000</v>
      </c>
      <c r="K30" s="29">
        <f t="shared" si="1"/>
        <v>189600000</v>
      </c>
    </row>
    <row r="31" spans="1:11" ht="14.4" x14ac:dyDescent="0.3">
      <c r="A31" s="27">
        <v>22</v>
      </c>
      <c r="B31" s="30" t="s">
        <v>23</v>
      </c>
      <c r="C31" s="43"/>
      <c r="D31" s="29">
        <f>'[1]Total CS Tougue '!E30</f>
        <v>48000</v>
      </c>
      <c r="E31" s="29">
        <f>'[1]Total CS LABE '!E30</f>
        <v>42000</v>
      </c>
      <c r="F31" s="29">
        <f>'[1]Total CS Mali'!E30</f>
        <v>40800</v>
      </c>
      <c r="G31" s="29">
        <f>'[1]Total CS Lelouma '!E30</f>
        <v>52800</v>
      </c>
      <c r="H31" s="29">
        <f>'[1]Total CS Koubia'!E30</f>
        <v>26400</v>
      </c>
      <c r="I31" s="29">
        <f t="shared" si="0"/>
        <v>210000</v>
      </c>
      <c r="J31" s="29">
        <v>150</v>
      </c>
      <c r="K31" s="29">
        <f t="shared" si="1"/>
        <v>31500000</v>
      </c>
    </row>
    <row r="32" spans="1:11" ht="14.4" x14ac:dyDescent="0.3">
      <c r="A32" s="27">
        <v>23</v>
      </c>
      <c r="B32" s="32" t="s">
        <v>24</v>
      </c>
      <c r="C32" s="43" t="s">
        <v>67</v>
      </c>
      <c r="D32" s="29">
        <f>'[1]Total CS Tougue '!E31</f>
        <v>240</v>
      </c>
      <c r="E32" s="29">
        <f>'[1]Total CS LABE '!E31</f>
        <v>348</v>
      </c>
      <c r="F32" s="29">
        <f>'[1]Total CS Mali'!E31</f>
        <v>312</v>
      </c>
      <c r="G32" s="29">
        <f>'[1]Total CS Lelouma '!E31</f>
        <v>240</v>
      </c>
      <c r="H32" s="29">
        <f>'[1]Total CS Koubia'!E31</f>
        <v>372</v>
      </c>
      <c r="I32" s="29">
        <f t="shared" si="0"/>
        <v>1512</v>
      </c>
      <c r="J32" s="34">
        <v>34500</v>
      </c>
      <c r="K32" s="29">
        <f t="shared" si="1"/>
        <v>52164000</v>
      </c>
    </row>
    <row r="33" spans="1:11" ht="31.5" customHeight="1" x14ac:dyDescent="0.3">
      <c r="A33" s="27">
        <v>24</v>
      </c>
      <c r="B33" s="30" t="s">
        <v>25</v>
      </c>
      <c r="C33" s="43" t="s">
        <v>65</v>
      </c>
      <c r="D33" s="29">
        <f>'[1]Total CS Tougue '!E32</f>
        <v>1193451</v>
      </c>
      <c r="E33" s="29">
        <f>'[1]Total CS LABE '!E32</f>
        <v>0</v>
      </c>
      <c r="F33" s="29">
        <f>'[1]Total CS Mali'!E32</f>
        <v>0</v>
      </c>
      <c r="G33" s="29">
        <f>'[1]Total CS Lelouma '!E32</f>
        <v>1364658</v>
      </c>
      <c r="H33" s="29">
        <f>'[1]Total CS Koubia'!E32</f>
        <v>186781.5</v>
      </c>
      <c r="I33" s="29">
        <f t="shared" si="0"/>
        <v>2744890.5</v>
      </c>
      <c r="J33" s="29">
        <v>27</v>
      </c>
      <c r="K33" s="29">
        <f t="shared" si="1"/>
        <v>74112043.5</v>
      </c>
    </row>
    <row r="34" spans="1:11" ht="15" customHeight="1" x14ac:dyDescent="0.3">
      <c r="A34" s="64" t="s">
        <v>26</v>
      </c>
      <c r="B34" s="65"/>
      <c r="C34" s="65"/>
      <c r="D34" s="65"/>
      <c r="E34" s="65"/>
      <c r="F34" s="65"/>
      <c r="G34" s="65"/>
      <c r="H34" s="65"/>
      <c r="I34" s="65"/>
      <c r="J34" s="66"/>
      <c r="K34" s="35">
        <f>SUM(K9:K33)</f>
        <v>1357612495.2899084</v>
      </c>
    </row>
    <row r="35" spans="1:11" x14ac:dyDescent="0.3">
      <c r="A35" s="67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</row>
    <row r="36" spans="1:11" x14ac:dyDescent="0.3">
      <c r="A36" s="36">
        <v>1</v>
      </c>
      <c r="B36" s="36" t="s">
        <v>61</v>
      </c>
      <c r="C36" s="45"/>
      <c r="D36" s="29">
        <f>'[1]Total CS Tougue '!E35</f>
        <v>9275.4449999999997</v>
      </c>
      <c r="E36" s="29">
        <f>'[1]Total CS LABE '!E35</f>
        <v>10777.41</v>
      </c>
      <c r="F36" s="29">
        <f>'[1]Total CS Mali'!E35</f>
        <v>14429.519999999999</v>
      </c>
      <c r="G36" s="29">
        <f>'[1]Total CS Lelouma '!E35</f>
        <v>10137.914999999999</v>
      </c>
      <c r="H36" s="29">
        <f>'[1]Total CS Koubia'!E35</f>
        <v>5603.4449999999997</v>
      </c>
      <c r="I36" s="29">
        <f>D36+E36+F36+G36+H36</f>
        <v>50223.735000000001</v>
      </c>
      <c r="J36" s="29">
        <v>1500</v>
      </c>
      <c r="K36" s="29">
        <f t="shared" ref="K36:K56" si="2">I36*J36</f>
        <v>75335602.5</v>
      </c>
    </row>
    <row r="37" spans="1:11" x14ac:dyDescent="0.3">
      <c r="A37" s="36">
        <v>2</v>
      </c>
      <c r="B37" s="36" t="s">
        <v>29</v>
      </c>
      <c r="C37" s="45"/>
      <c r="D37" s="29">
        <f>'[1]Total CS Tougue '!E36</f>
        <v>103060.5</v>
      </c>
      <c r="E37" s="29">
        <f>'[1]Total CS LABE '!E36</f>
        <v>119749</v>
      </c>
      <c r="F37" s="29">
        <f>'[1]Total CS Mali'!E36</f>
        <v>160328</v>
      </c>
      <c r="G37" s="29">
        <f>'[1]Total CS Lelouma '!E36</f>
        <v>112643.5</v>
      </c>
      <c r="H37" s="29">
        <f>'[1]Total CS Koubia'!E36</f>
        <v>62260.5</v>
      </c>
      <c r="I37" s="29">
        <f t="shared" ref="I37:I56" si="3">D37+E37+F37+G37+H37</f>
        <v>558041.5</v>
      </c>
      <c r="J37" s="29">
        <v>800</v>
      </c>
      <c r="K37" s="29">
        <f t="shared" si="2"/>
        <v>446433200</v>
      </c>
    </row>
    <row r="38" spans="1:11" x14ac:dyDescent="0.3">
      <c r="A38" s="36">
        <v>3</v>
      </c>
      <c r="B38" s="36" t="s">
        <v>30</v>
      </c>
      <c r="C38" s="45"/>
      <c r="D38" s="29">
        <f>'[1]Total CS Tougue '!E37</f>
        <v>8244.840000000002</v>
      </c>
      <c r="E38" s="29">
        <f>'[1]Total CS LABE '!E37</f>
        <v>9579.9200000000019</v>
      </c>
      <c r="F38" s="29">
        <f>'[1]Total CS Mali'!E37</f>
        <v>12826.24</v>
      </c>
      <c r="G38" s="29">
        <f>'[1]Total CS Lelouma '!E37</f>
        <v>9011.48</v>
      </c>
      <c r="H38" s="29">
        <f>'[1]Total CS Koubia'!E37</f>
        <v>4980.84</v>
      </c>
      <c r="I38" s="29">
        <f t="shared" si="3"/>
        <v>44643.319999999992</v>
      </c>
      <c r="J38" s="29">
        <v>1000</v>
      </c>
      <c r="K38" s="29">
        <f t="shared" si="2"/>
        <v>44643319.999999993</v>
      </c>
    </row>
    <row r="39" spans="1:11" x14ac:dyDescent="0.3">
      <c r="A39" s="36">
        <v>4</v>
      </c>
      <c r="B39" s="36" t="s">
        <v>31</v>
      </c>
      <c r="C39" s="45"/>
      <c r="D39" s="29">
        <f>'[1]Total CS Tougue '!E38</f>
        <v>9275.4449999999997</v>
      </c>
      <c r="E39" s="29">
        <f>'[1]Total CS LABE '!E38</f>
        <v>10777.41</v>
      </c>
      <c r="F39" s="29">
        <f>'[1]Total CS Mali'!E38</f>
        <v>14429.519999999999</v>
      </c>
      <c r="G39" s="29">
        <f>'[1]Total CS Lelouma '!E38</f>
        <v>10137.914999999999</v>
      </c>
      <c r="H39" s="29">
        <f>'[1]Total CS Koubia'!E38</f>
        <v>5603.4449999999997</v>
      </c>
      <c r="I39" s="29">
        <f t="shared" si="3"/>
        <v>50223.735000000001</v>
      </c>
      <c r="J39" s="29">
        <v>1500</v>
      </c>
      <c r="K39" s="29">
        <f t="shared" si="2"/>
        <v>75335602.5</v>
      </c>
    </row>
    <row r="40" spans="1:11" x14ac:dyDescent="0.3">
      <c r="A40" s="36">
        <v>5</v>
      </c>
      <c r="B40" s="36" t="s">
        <v>32</v>
      </c>
      <c r="C40" s="45"/>
      <c r="D40" s="29">
        <f>'[1]Total CS Tougue '!E39</f>
        <v>9275.4449999999997</v>
      </c>
      <c r="E40" s="29">
        <f>'[1]Total CS LABE '!E39</f>
        <v>10777.41</v>
      </c>
      <c r="F40" s="29">
        <f>'[1]Total CS Mali'!E39</f>
        <v>14429.519999999999</v>
      </c>
      <c r="G40" s="29">
        <f>'[1]Total CS Lelouma '!E39</f>
        <v>10137.914999999999</v>
      </c>
      <c r="H40" s="29">
        <f>'[1]Total CS Koubia'!E39</f>
        <v>5603.4449999999997</v>
      </c>
      <c r="I40" s="29">
        <f t="shared" si="3"/>
        <v>50223.735000000001</v>
      </c>
      <c r="J40" s="29">
        <v>1000</v>
      </c>
      <c r="K40" s="29">
        <f t="shared" si="2"/>
        <v>50223735</v>
      </c>
    </row>
    <row r="41" spans="1:11" x14ac:dyDescent="0.3">
      <c r="A41" s="36">
        <v>6</v>
      </c>
      <c r="B41" s="36" t="s">
        <v>33</v>
      </c>
      <c r="C41" s="45"/>
      <c r="D41" s="29">
        <f>'[1]Total CS Tougue '!E40</f>
        <v>12367.259999999997</v>
      </c>
      <c r="E41" s="29">
        <f>'[1]Total CS LABE '!E40</f>
        <v>14369.88</v>
      </c>
      <c r="F41" s="29">
        <f>'[1]Total CS Mali'!E40</f>
        <v>19239.359999999997</v>
      </c>
      <c r="G41" s="29">
        <f>'[1]Total CS Lelouma '!E40</f>
        <v>13517.22</v>
      </c>
      <c r="H41" s="29">
        <f>'[1]Total CS Koubia'!E40</f>
        <v>7471.26</v>
      </c>
      <c r="I41" s="29">
        <f t="shared" si="3"/>
        <v>66964.98</v>
      </c>
      <c r="J41" s="29">
        <v>1000</v>
      </c>
      <c r="K41" s="29">
        <f t="shared" si="2"/>
        <v>66964979.999999993</v>
      </c>
    </row>
    <row r="42" spans="1:11" x14ac:dyDescent="0.3">
      <c r="A42" s="36">
        <v>7</v>
      </c>
      <c r="B42" s="36" t="s">
        <v>34</v>
      </c>
      <c r="C42" s="45"/>
      <c r="D42" s="29">
        <f>'[1]Total CS Tougue '!E41</f>
        <v>1600</v>
      </c>
      <c r="E42" s="29">
        <f>'[1]Total CS LABE '!E41</f>
        <v>1600</v>
      </c>
      <c r="F42" s="29">
        <f>'[1]Total CS Mali'!E41</f>
        <v>1600</v>
      </c>
      <c r="G42" s="29">
        <f>'[1]Total CS Lelouma '!E41</f>
        <v>1760</v>
      </c>
      <c r="H42" s="29">
        <f>'[1]Total CS Koubia'!E41</f>
        <v>960</v>
      </c>
      <c r="I42" s="29">
        <f t="shared" si="3"/>
        <v>7520</v>
      </c>
      <c r="J42" s="29">
        <v>1000</v>
      </c>
      <c r="K42" s="29">
        <f t="shared" si="2"/>
        <v>7520000</v>
      </c>
    </row>
    <row r="43" spans="1:11" x14ac:dyDescent="0.3">
      <c r="A43" s="36">
        <v>8</v>
      </c>
      <c r="B43" s="36" t="s">
        <v>35</v>
      </c>
      <c r="C43" s="45"/>
      <c r="D43" s="29">
        <f>'[1]Total CS Tougue '!E42</f>
        <v>186</v>
      </c>
      <c r="E43" s="29">
        <f>'[1]Total CS LABE '!E42</f>
        <v>192</v>
      </c>
      <c r="F43" s="29">
        <f>'[1]Total CS Mali'!E42</f>
        <v>144</v>
      </c>
      <c r="G43" s="29">
        <f>'[1]Total CS Lelouma '!E42</f>
        <v>282</v>
      </c>
      <c r="H43" s="29">
        <f>'[1]Total CS Koubia'!E42</f>
        <v>162</v>
      </c>
      <c r="I43" s="29">
        <f t="shared" si="3"/>
        <v>966</v>
      </c>
      <c r="J43" s="29">
        <v>100000</v>
      </c>
      <c r="K43" s="29">
        <f t="shared" si="2"/>
        <v>96600000</v>
      </c>
    </row>
    <row r="44" spans="1:11" x14ac:dyDescent="0.3">
      <c r="A44" s="36">
        <v>9</v>
      </c>
      <c r="B44" s="36" t="s">
        <v>36</v>
      </c>
      <c r="C44" s="45"/>
      <c r="D44" s="29">
        <f>'[1]Total CS Tougue '!E43</f>
        <v>42</v>
      </c>
      <c r="E44" s="29">
        <f>'[1]Total CS LABE '!E43</f>
        <v>43</v>
      </c>
      <c r="F44" s="29">
        <f>'[1]Total CS Mali'!E43</f>
        <v>31</v>
      </c>
      <c r="G44" s="29">
        <f>'[1]Total CS Lelouma '!E43</f>
        <v>52</v>
      </c>
      <c r="H44" s="29">
        <f>'[1]Total CS Koubia'!E43</f>
        <v>42</v>
      </c>
      <c r="I44" s="29">
        <f t="shared" si="3"/>
        <v>210</v>
      </c>
      <c r="J44" s="29">
        <v>100000</v>
      </c>
      <c r="K44" s="29">
        <f t="shared" si="2"/>
        <v>21000000</v>
      </c>
    </row>
    <row r="45" spans="1:11" x14ac:dyDescent="0.3">
      <c r="A45" s="36">
        <v>10</v>
      </c>
      <c r="B45" s="36" t="s">
        <v>37</v>
      </c>
      <c r="C45" s="45"/>
      <c r="D45" s="29">
        <f>'[1]Total CS Tougue '!E44</f>
        <v>44</v>
      </c>
      <c r="E45" s="29">
        <f>'[1]Total CS LABE '!E44</f>
        <v>43</v>
      </c>
      <c r="F45" s="29">
        <f>'[1]Total CS Mali'!E44</f>
        <v>33</v>
      </c>
      <c r="G45" s="29">
        <f>'[1]Total CS Lelouma '!E44</f>
        <v>52</v>
      </c>
      <c r="H45" s="29">
        <f>'[1]Total CS Koubia'!E44</f>
        <v>42</v>
      </c>
      <c r="I45" s="29">
        <f t="shared" si="3"/>
        <v>214</v>
      </c>
      <c r="J45" s="29">
        <v>100000</v>
      </c>
      <c r="K45" s="29">
        <f t="shared" si="2"/>
        <v>21400000</v>
      </c>
    </row>
    <row r="46" spans="1:11" x14ac:dyDescent="0.3">
      <c r="A46" s="36">
        <v>11</v>
      </c>
      <c r="B46" s="36" t="s">
        <v>38</v>
      </c>
      <c r="C46" s="45"/>
      <c r="D46" s="29">
        <f>'[1]Total CS Tougue '!E45</f>
        <v>41</v>
      </c>
      <c r="E46" s="29">
        <f>'[1]Total CS LABE '!E45</f>
        <v>43</v>
      </c>
      <c r="F46" s="29">
        <f>'[1]Total CS Mali'!E45</f>
        <v>32</v>
      </c>
      <c r="G46" s="29">
        <f>'[1]Total CS Lelouma '!E45</f>
        <v>52</v>
      </c>
      <c r="H46" s="29">
        <f>'[1]Total CS Koubia'!E45</f>
        <v>41</v>
      </c>
      <c r="I46" s="29">
        <f t="shared" si="3"/>
        <v>209</v>
      </c>
      <c r="J46" s="29">
        <v>100000</v>
      </c>
      <c r="K46" s="29">
        <f t="shared" si="2"/>
        <v>20900000</v>
      </c>
    </row>
    <row r="47" spans="1:11" x14ac:dyDescent="0.3">
      <c r="A47" s="36">
        <v>12</v>
      </c>
      <c r="B47" s="36" t="s">
        <v>62</v>
      </c>
      <c r="C47" s="45"/>
      <c r="D47" s="29">
        <f>'[1]Total CS Tougue '!E46</f>
        <v>700</v>
      </c>
      <c r="E47" s="29">
        <f>'[1]Total CS LABE '!E46</f>
        <v>224</v>
      </c>
      <c r="F47" s="29">
        <f>'[1]Total CS Mali'!E46</f>
        <v>476</v>
      </c>
      <c r="G47" s="29">
        <f>'[1]Total CS Lelouma '!E46</f>
        <v>560</v>
      </c>
      <c r="H47" s="29">
        <f>'[1]Total CS Koubia'!E46</f>
        <v>420</v>
      </c>
      <c r="I47" s="29">
        <f t="shared" si="3"/>
        <v>2380</v>
      </c>
      <c r="J47" s="29">
        <v>1000</v>
      </c>
      <c r="K47" s="29">
        <f t="shared" si="2"/>
        <v>2380000</v>
      </c>
    </row>
    <row r="48" spans="1:11" x14ac:dyDescent="0.3">
      <c r="A48" s="36">
        <v>13</v>
      </c>
      <c r="B48" s="36" t="s">
        <v>40</v>
      </c>
      <c r="C48" s="45"/>
      <c r="D48" s="29">
        <f>'[1]Total CS Tougue '!E47</f>
        <v>10</v>
      </c>
      <c r="E48" s="29">
        <f>'[1]Total CS LABE '!E47</f>
        <v>10</v>
      </c>
      <c r="F48" s="29">
        <f>'[1]Total CS Mali'!E47</f>
        <v>10</v>
      </c>
      <c r="G48" s="29">
        <f>'[1]Total CS Lelouma '!E47</f>
        <v>11</v>
      </c>
      <c r="H48" s="29">
        <f>'[1]Total CS Koubia'!E47</f>
        <v>6</v>
      </c>
      <c r="I48" s="29">
        <f t="shared" si="3"/>
        <v>47</v>
      </c>
      <c r="J48" s="29">
        <v>100000</v>
      </c>
      <c r="K48" s="29">
        <f t="shared" si="2"/>
        <v>4700000</v>
      </c>
    </row>
    <row r="49" spans="1:12" x14ac:dyDescent="0.3">
      <c r="A49" s="36">
        <v>14</v>
      </c>
      <c r="B49" s="36" t="s">
        <v>41</v>
      </c>
      <c r="C49" s="45"/>
      <c r="D49" s="29">
        <f>'[1]Total CS Tougue '!E48</f>
        <v>20</v>
      </c>
      <c r="E49" s="29">
        <f>'[1]Total CS LABE '!E48</f>
        <v>14</v>
      </c>
      <c r="F49" s="29">
        <f>'[1]Total CS Mali'!E48</f>
        <v>20</v>
      </c>
      <c r="G49" s="29">
        <f>'[1]Total CS Lelouma '!E48</f>
        <v>11</v>
      </c>
      <c r="H49" s="29">
        <f>'[1]Total CS Koubia'!E48</f>
        <v>6</v>
      </c>
      <c r="I49" s="29">
        <f t="shared" si="3"/>
        <v>71</v>
      </c>
      <c r="J49" s="29">
        <v>45000</v>
      </c>
      <c r="K49" s="29">
        <f t="shared" si="2"/>
        <v>3195000</v>
      </c>
    </row>
    <row r="50" spans="1:12" x14ac:dyDescent="0.3">
      <c r="A50" s="36">
        <v>15</v>
      </c>
      <c r="B50" s="36" t="s">
        <v>42</v>
      </c>
      <c r="C50" s="45"/>
      <c r="D50" s="29">
        <f>'[1]Total CS Tougue '!E49</f>
        <v>44</v>
      </c>
      <c r="E50" s="29">
        <f>'[1]Total CS LABE '!E49</f>
        <v>43</v>
      </c>
      <c r="F50" s="29">
        <f>'[1]Total CS Mali'!E49</f>
        <v>41</v>
      </c>
      <c r="G50" s="29">
        <f>'[1]Total CS Lelouma '!E49</f>
        <v>52</v>
      </c>
      <c r="H50" s="29">
        <f>'[1]Total CS Koubia'!E49</f>
        <v>48</v>
      </c>
      <c r="I50" s="29">
        <f t="shared" si="3"/>
        <v>228</v>
      </c>
      <c r="J50" s="29">
        <v>45000</v>
      </c>
      <c r="K50" s="29">
        <f t="shared" si="2"/>
        <v>10260000</v>
      </c>
    </row>
    <row r="51" spans="1:12" x14ac:dyDescent="0.3">
      <c r="A51" s="36">
        <v>16</v>
      </c>
      <c r="B51" s="36" t="s">
        <v>43</v>
      </c>
      <c r="C51" s="45"/>
      <c r="D51" s="29">
        <f>'[1]Total CS Tougue '!E50</f>
        <v>45</v>
      </c>
      <c r="E51" s="29">
        <f>'[1]Total CS LABE '!E50</f>
        <v>43</v>
      </c>
      <c r="F51" s="29">
        <f>'[1]Total CS Mali'!E50</f>
        <v>46</v>
      </c>
      <c r="G51" s="29">
        <f>'[1]Total CS Lelouma '!E50</f>
        <v>52</v>
      </c>
      <c r="H51" s="29">
        <f>'[1]Total CS Koubia'!E50</f>
        <v>41</v>
      </c>
      <c r="I51" s="29">
        <f t="shared" si="3"/>
        <v>227</v>
      </c>
      <c r="J51" s="29">
        <v>45000</v>
      </c>
      <c r="K51" s="29">
        <f t="shared" si="2"/>
        <v>10215000</v>
      </c>
    </row>
    <row r="52" spans="1:12" x14ac:dyDescent="0.3">
      <c r="A52" s="36">
        <v>17</v>
      </c>
      <c r="B52" s="36" t="s">
        <v>44</v>
      </c>
      <c r="C52" s="45"/>
      <c r="D52" s="29">
        <f>'[1]Total CS Tougue '!E51</f>
        <v>80</v>
      </c>
      <c r="E52" s="29">
        <f>'[1]Total CS LABE '!E51</f>
        <v>64</v>
      </c>
      <c r="F52" s="29">
        <f>'[1]Total CS Mali'!E51</f>
        <v>102</v>
      </c>
      <c r="G52" s="29">
        <f>'[1]Total CS Lelouma '!E51</f>
        <v>93</v>
      </c>
      <c r="H52" s="29">
        <f>'[1]Total CS Koubia'!E51</f>
        <v>82</v>
      </c>
      <c r="I52" s="29">
        <f t="shared" si="3"/>
        <v>421</v>
      </c>
      <c r="J52" s="29">
        <v>30000</v>
      </c>
      <c r="K52" s="29">
        <f t="shared" si="2"/>
        <v>12630000</v>
      </c>
    </row>
    <row r="53" spans="1:12" x14ac:dyDescent="0.3">
      <c r="A53" s="36">
        <v>18</v>
      </c>
      <c r="B53" s="36" t="s">
        <v>45</v>
      </c>
      <c r="C53" s="45"/>
      <c r="D53" s="29">
        <f>'[1]Total CS Tougue '!E52</f>
        <v>80</v>
      </c>
      <c r="E53" s="29">
        <f>'[1]Total CS LABE '!E52</f>
        <v>69</v>
      </c>
      <c r="F53" s="29">
        <f>'[1]Total CS Mali'!E52</f>
        <v>102</v>
      </c>
      <c r="G53" s="29">
        <f>'[1]Total CS Lelouma '!E52</f>
        <v>96</v>
      </c>
      <c r="H53" s="29">
        <f>'[1]Total CS Koubia'!E52</f>
        <v>516</v>
      </c>
      <c r="I53" s="29">
        <f t="shared" si="3"/>
        <v>863</v>
      </c>
      <c r="J53" s="29">
        <v>45000</v>
      </c>
      <c r="K53" s="29">
        <f t="shared" si="2"/>
        <v>38835000</v>
      </c>
    </row>
    <row r="54" spans="1:12" x14ac:dyDescent="0.3">
      <c r="A54" s="36">
        <v>19</v>
      </c>
      <c r="B54" s="36" t="s">
        <v>46</v>
      </c>
      <c r="C54" s="45"/>
      <c r="D54" s="29">
        <f>'[1]Total CS Tougue '!E53</f>
        <v>40</v>
      </c>
      <c r="E54" s="29">
        <f>'[1]Total CS LABE '!E53</f>
        <v>43</v>
      </c>
      <c r="F54" s="29">
        <f>'[1]Total CS Mali'!E53</f>
        <v>51</v>
      </c>
      <c r="G54" s="29">
        <f>'[1]Total CS Lelouma '!E53</f>
        <v>57</v>
      </c>
      <c r="H54" s="29">
        <f>'[1]Total CS Koubia'!E53</f>
        <v>41</v>
      </c>
      <c r="I54" s="29">
        <f t="shared" si="3"/>
        <v>232</v>
      </c>
      <c r="J54" s="29">
        <v>65000</v>
      </c>
      <c r="K54" s="29">
        <f t="shared" si="2"/>
        <v>15080000</v>
      </c>
      <c r="L54" s="37"/>
    </row>
    <row r="55" spans="1:12" ht="14.4" x14ac:dyDescent="0.3">
      <c r="A55" s="36">
        <v>20</v>
      </c>
      <c r="B55" s="38" t="s">
        <v>47</v>
      </c>
      <c r="C55" s="46"/>
      <c r="D55" s="29">
        <f>'[1]Total CS Tougue '!E54</f>
        <v>20</v>
      </c>
      <c r="E55" s="29">
        <f>'[1]Total CS LABE '!E54</f>
        <v>20</v>
      </c>
      <c r="F55" s="29">
        <f>'[1]Total CS Mali'!E54</f>
        <v>20</v>
      </c>
      <c r="G55" s="29">
        <f>'[1]Total CS Lelouma '!E54</f>
        <v>20</v>
      </c>
      <c r="H55" s="29">
        <f>'[1]Total CS Koubia'!E54</f>
        <v>12</v>
      </c>
      <c r="I55" s="29">
        <f t="shared" si="3"/>
        <v>92</v>
      </c>
      <c r="J55" s="29">
        <v>50000</v>
      </c>
      <c r="K55" s="29">
        <f t="shared" si="2"/>
        <v>4600000</v>
      </c>
    </row>
    <row r="56" spans="1:12" ht="14.4" x14ac:dyDescent="0.3">
      <c r="A56" s="39">
        <v>21</v>
      </c>
      <c r="B56" s="40" t="s">
        <v>48</v>
      </c>
      <c r="C56" s="47"/>
      <c r="D56" s="29">
        <f>'[1]Total CS Tougue '!E55</f>
        <v>20</v>
      </c>
      <c r="E56" s="29">
        <f>'[1]Total CS LABE '!E55</f>
        <v>20</v>
      </c>
      <c r="F56" s="29">
        <f>'[1]Total CS Mali'!E55</f>
        <v>20</v>
      </c>
      <c r="G56" s="29">
        <f>'[1]Total CS Lelouma '!E55</f>
        <v>20</v>
      </c>
      <c r="H56" s="29">
        <f>'[1]Total CS Koubia'!E55</f>
        <v>12</v>
      </c>
      <c r="I56" s="41">
        <f t="shared" si="3"/>
        <v>92</v>
      </c>
      <c r="J56" s="29">
        <v>50000</v>
      </c>
      <c r="K56" s="29">
        <f t="shared" si="2"/>
        <v>4600000</v>
      </c>
      <c r="L56" s="37"/>
    </row>
    <row r="57" spans="1:12" ht="15" customHeight="1" x14ac:dyDescent="0.3">
      <c r="A57" s="64" t="s">
        <v>26</v>
      </c>
      <c r="B57" s="65"/>
      <c r="C57" s="65"/>
      <c r="D57" s="65"/>
      <c r="E57" s="65"/>
      <c r="F57" s="65"/>
      <c r="G57" s="65"/>
      <c r="H57" s="65"/>
      <c r="I57" s="65"/>
      <c r="J57" s="66"/>
      <c r="K57" s="35">
        <f>SUM(K36:K56)</f>
        <v>1032851440</v>
      </c>
    </row>
    <row r="58" spans="1:12" ht="15" customHeight="1" x14ac:dyDescent="0.3">
      <c r="A58" s="54" t="s">
        <v>51</v>
      </c>
      <c r="B58" s="55"/>
      <c r="C58" s="55"/>
      <c r="D58" s="55"/>
      <c r="E58" s="55"/>
      <c r="F58" s="55"/>
      <c r="G58" s="55"/>
      <c r="H58" s="55"/>
      <c r="I58" s="55"/>
      <c r="J58" s="56"/>
      <c r="K58" s="35">
        <f>K57+K34</f>
        <v>2390463935.2899084</v>
      </c>
    </row>
    <row r="59" spans="1:12" ht="14.4" x14ac:dyDescent="0.3">
      <c r="A59" s="57" t="s">
        <v>50</v>
      </c>
      <c r="B59" s="58"/>
      <c r="C59" s="58"/>
      <c r="D59" s="58"/>
      <c r="E59" s="58"/>
      <c r="F59" s="58"/>
      <c r="G59" s="58"/>
      <c r="H59" s="58"/>
      <c r="I59" s="58"/>
      <c r="J59" s="59"/>
      <c r="K59" s="29">
        <f>K58/9000</f>
        <v>265607.10392110096</v>
      </c>
    </row>
  </sheetData>
  <mergeCells count="8">
    <mergeCell ref="A58:J58"/>
    <mergeCell ref="A59:J59"/>
    <mergeCell ref="A2:J2"/>
    <mergeCell ref="A3:J3"/>
    <mergeCell ref="A8:K8"/>
    <mergeCell ref="A34:J34"/>
    <mergeCell ref="A35:K35"/>
    <mergeCell ref="A57:J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9"/>
  <sheetViews>
    <sheetView zoomScale="99" zoomScaleNormal="99" zoomScaleSheetLayoutView="100" workbookViewId="0">
      <selection activeCell="B17" sqref="B17:B18"/>
    </sheetView>
  </sheetViews>
  <sheetFormatPr baseColWidth="10" defaultColWidth="6.5546875" defaultRowHeight="13.8" x14ac:dyDescent="0.3"/>
  <cols>
    <col min="1" max="1" width="5.44140625" style="1" bestFit="1" customWidth="1"/>
    <col min="2" max="2" width="55.88671875" style="1" customWidth="1"/>
    <col min="3" max="3" width="17" style="1" bestFit="1" customWidth="1"/>
    <col min="4" max="9" width="14.88671875" style="20" customWidth="1"/>
    <col min="10" max="10" width="18.5546875" style="20" customWidth="1"/>
    <col min="11" max="247" width="11.44140625" style="1" customWidth="1"/>
    <col min="248" max="248" width="3.109375" style="1" bestFit="1" customWidth="1"/>
    <col min="249" max="249" width="30.88671875" style="1" customWidth="1"/>
    <col min="250" max="250" width="11.44140625" style="1" customWidth="1"/>
    <col min="251" max="251" width="9.33203125" style="1" bestFit="1" customWidth="1"/>
    <col min="252" max="252" width="7.6640625" style="1" bestFit="1" customWidth="1"/>
    <col min="253" max="253" width="9.109375" style="1" bestFit="1" customWidth="1"/>
    <col min="254" max="254" width="13.5546875" style="1" bestFit="1" customWidth="1"/>
    <col min="255" max="255" width="13.5546875" style="1" customWidth="1"/>
    <col min="256" max="16384" width="6.5546875" style="1"/>
  </cols>
  <sheetData>
    <row r="4" spans="1:10" ht="15" customHeight="1" x14ac:dyDescent="0.3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</row>
    <row r="7" spans="1:10" s="7" customFormat="1" ht="32.25" customHeight="1" x14ac:dyDescent="0.3">
      <c r="A7" s="2" t="s">
        <v>1</v>
      </c>
      <c r="B7" s="3" t="s">
        <v>2</v>
      </c>
      <c r="C7" s="4" t="s">
        <v>3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  <c r="I7" s="6" t="s">
        <v>10</v>
      </c>
      <c r="J7" s="6" t="s">
        <v>11</v>
      </c>
    </row>
    <row r="8" spans="1:10" ht="12.75" customHeight="1" x14ac:dyDescent="0.3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31.2" x14ac:dyDescent="0.3">
      <c r="A9" s="8">
        <v>1</v>
      </c>
      <c r="B9" s="9" t="s">
        <v>78</v>
      </c>
      <c r="C9" s="44" t="s">
        <v>68</v>
      </c>
      <c r="D9" s="10">
        <f>'[2]Total CS  Dabola'!E9</f>
        <v>1000</v>
      </c>
      <c r="E9" s="10">
        <f>'[2]Total CS Dinguiraye '!E9</f>
        <v>900</v>
      </c>
      <c r="F9" s="10">
        <f>'[2]Total CS Faranah '!E9</f>
        <v>1300</v>
      </c>
      <c r="G9" s="10">
        <f>'[2]Total CS Kissi'!E9</f>
        <v>1700</v>
      </c>
      <c r="H9" s="10">
        <f>D9+E9+F9+G9</f>
        <v>4900</v>
      </c>
      <c r="I9" s="10">
        <v>2900</v>
      </c>
      <c r="J9" s="10">
        <f>H9*I9</f>
        <v>14210000</v>
      </c>
    </row>
    <row r="10" spans="1:10" ht="31.2" x14ac:dyDescent="0.3">
      <c r="A10" s="8">
        <v>2</v>
      </c>
      <c r="B10" s="9" t="s">
        <v>79</v>
      </c>
      <c r="C10" s="44" t="s">
        <v>68</v>
      </c>
      <c r="D10" s="10">
        <f>'[2]Total CS  Dabola'!E10</f>
        <v>1000</v>
      </c>
      <c r="E10" s="10">
        <f>'[2]Total CS Dinguiraye '!E10</f>
        <v>900</v>
      </c>
      <c r="F10" s="10">
        <f>'[2]Total CS Faranah '!E10</f>
        <v>1300</v>
      </c>
      <c r="G10" s="10">
        <f>'[2]Total CS Kissi'!E10</f>
        <v>1700</v>
      </c>
      <c r="H10" s="10">
        <f t="shared" ref="H10:H33" si="0">D10+E10+F10+G10</f>
        <v>4900</v>
      </c>
      <c r="I10" s="10">
        <v>3400</v>
      </c>
      <c r="J10" s="10">
        <f t="shared" ref="J10:J33" si="1">H10*I10</f>
        <v>16660000</v>
      </c>
    </row>
    <row r="11" spans="1:10" ht="31.2" x14ac:dyDescent="0.3">
      <c r="A11" s="8">
        <v>3</v>
      </c>
      <c r="B11" s="9" t="s">
        <v>70</v>
      </c>
      <c r="C11" s="44" t="s">
        <v>68</v>
      </c>
      <c r="D11" s="10">
        <f>'[2]Total CS  Dabola'!E11</f>
        <v>3000</v>
      </c>
      <c r="E11" s="10">
        <f>'[2]Total CS Dinguiraye '!E11</f>
        <v>2700</v>
      </c>
      <c r="F11" s="10">
        <f>'[2]Total CS Faranah '!E11</f>
        <v>3900</v>
      </c>
      <c r="G11" s="10">
        <f>'[2]Total CS Kissi'!E11</f>
        <v>5100</v>
      </c>
      <c r="H11" s="10">
        <f t="shared" si="0"/>
        <v>14700</v>
      </c>
      <c r="I11" s="10">
        <v>700</v>
      </c>
      <c r="J11" s="10">
        <f t="shared" si="1"/>
        <v>10290000</v>
      </c>
    </row>
    <row r="12" spans="1:10" ht="15.6" x14ac:dyDescent="0.3">
      <c r="A12" s="8">
        <v>4</v>
      </c>
      <c r="B12" s="9" t="s">
        <v>71</v>
      </c>
      <c r="C12" s="44" t="s">
        <v>68</v>
      </c>
      <c r="D12" s="10">
        <f>'[2]Total CS  Dabola'!E12</f>
        <v>3000</v>
      </c>
      <c r="E12" s="10">
        <f>'[2]Total CS Dinguiraye '!E12</f>
        <v>2700</v>
      </c>
      <c r="F12" s="10">
        <f>'[2]Total CS Faranah '!E12</f>
        <v>3900</v>
      </c>
      <c r="G12" s="10">
        <f>'[2]Total CS Kissi'!E12</f>
        <v>5100</v>
      </c>
      <c r="H12" s="10">
        <f t="shared" si="0"/>
        <v>14700</v>
      </c>
      <c r="I12" s="10">
        <v>700</v>
      </c>
      <c r="J12" s="10">
        <f t="shared" si="1"/>
        <v>10290000</v>
      </c>
    </row>
    <row r="13" spans="1:10" ht="15.6" x14ac:dyDescent="0.3">
      <c r="A13" s="8">
        <v>5</v>
      </c>
      <c r="B13" s="9" t="s">
        <v>13</v>
      </c>
      <c r="C13" s="44" t="s">
        <v>4</v>
      </c>
      <c r="D13" s="10">
        <f>'[2]Total CS  Dabola'!E13</f>
        <v>4382.4770642201829</v>
      </c>
      <c r="E13" s="10">
        <f>'[2]Total CS Dinguiraye '!E13</f>
        <v>7304.1284403669724</v>
      </c>
      <c r="F13" s="10">
        <f>'[2]Total CS Faranah '!E13</f>
        <v>7304.1284403669697</v>
      </c>
      <c r="G13" s="10">
        <f>'[2]Total CS Kissi'!E13</f>
        <v>11686.605504587154</v>
      </c>
      <c r="H13" s="10">
        <f t="shared" si="0"/>
        <v>30677.339449541279</v>
      </c>
      <c r="I13" s="10">
        <v>1200</v>
      </c>
      <c r="J13" s="10">
        <f t="shared" si="1"/>
        <v>36812807.339449532</v>
      </c>
    </row>
    <row r="14" spans="1:10" ht="15.6" x14ac:dyDescent="0.3">
      <c r="A14" s="8">
        <v>6</v>
      </c>
      <c r="B14" s="9" t="s">
        <v>14</v>
      </c>
      <c r="C14" s="44" t="s">
        <v>68</v>
      </c>
      <c r="D14" s="10">
        <f>'[2]Total CS  Dabola'!E14</f>
        <v>5952.5022935779816</v>
      </c>
      <c r="E14" s="10">
        <f>'[2]Total CS Dinguiraye '!E14</f>
        <v>9920.8371559633033</v>
      </c>
      <c r="F14" s="10">
        <f>'[2]Total CS Faranah '!E14</f>
        <v>9920.8371559633033</v>
      </c>
      <c r="G14" s="10">
        <f>'[2]Total CS Kissi'!E14</f>
        <v>15873.339449541285</v>
      </c>
      <c r="H14" s="10">
        <f t="shared" si="0"/>
        <v>41667.516055045875</v>
      </c>
      <c r="I14" s="10">
        <v>590</v>
      </c>
      <c r="J14" s="10">
        <f t="shared" si="1"/>
        <v>24583834.472477067</v>
      </c>
    </row>
    <row r="15" spans="1:10" ht="15.6" x14ac:dyDescent="0.3">
      <c r="A15" s="8">
        <v>7</v>
      </c>
      <c r="B15" s="9" t="s">
        <v>15</v>
      </c>
      <c r="C15" s="44" t="s">
        <v>68</v>
      </c>
      <c r="D15" s="10">
        <f>'[2]Total CS  Dabola'!E15</f>
        <v>35715.01376146789</v>
      </c>
      <c r="E15" s="10">
        <f>'[2]Total CS Dinguiraye '!E15</f>
        <v>59525.022935779816</v>
      </c>
      <c r="F15" s="10">
        <f>'[2]Total CS Faranah '!E15</f>
        <v>57444.022018348624</v>
      </c>
      <c r="G15" s="10">
        <f>'[2]Total CS Kissi'!E15</f>
        <v>100002.03853211009</v>
      </c>
      <c r="H15" s="10">
        <f t="shared" si="0"/>
        <v>252686.09724770644</v>
      </c>
      <c r="I15" s="10">
        <v>695</v>
      </c>
      <c r="J15" s="10">
        <f t="shared" si="1"/>
        <v>175616837.58715597</v>
      </c>
    </row>
    <row r="16" spans="1:10" ht="15.6" x14ac:dyDescent="0.3">
      <c r="A16" s="8">
        <v>8</v>
      </c>
      <c r="B16" s="9" t="s">
        <v>16</v>
      </c>
      <c r="C16" s="44" t="s">
        <v>68</v>
      </c>
      <c r="D16" s="10">
        <f>'[2]Total CS  Dabola'!E16</f>
        <v>8928.7534403669724</v>
      </c>
      <c r="E16" s="10">
        <f>'[2]Total CS Dinguiraye '!E16</f>
        <v>14881.255733944954</v>
      </c>
      <c r="F16" s="10">
        <f>'[2]Total CS Faranah '!E16</f>
        <v>14881.255733944956</v>
      </c>
      <c r="G16" s="10">
        <f>'[2]Total CS Kissi'!E16</f>
        <v>23810.00917431193</v>
      </c>
      <c r="H16" s="10">
        <f t="shared" si="0"/>
        <v>62501.274082568809</v>
      </c>
      <c r="I16" s="10">
        <v>750</v>
      </c>
      <c r="J16" s="10">
        <f t="shared" si="1"/>
        <v>46875955.561926603</v>
      </c>
    </row>
    <row r="17" spans="1:10" ht="28.8" x14ac:dyDescent="0.3">
      <c r="A17" s="8">
        <v>9</v>
      </c>
      <c r="B17" s="53" t="s">
        <v>80</v>
      </c>
      <c r="C17" s="44" t="s">
        <v>4</v>
      </c>
      <c r="D17" s="10">
        <f>'[2]Total CS  Dabola'!E17</f>
        <v>4903.7174999999997</v>
      </c>
      <c r="E17" s="10">
        <f>'[2]Total CS Dinguiraye '!E17</f>
        <v>4796.6849999999995</v>
      </c>
      <c r="F17" s="10">
        <f>'[2]Total CS Faranah '!E17</f>
        <v>6856.5150000000003</v>
      </c>
      <c r="G17" s="10">
        <f>'[2]Total CS Kissi'!E17</f>
        <v>8311.4329013324987</v>
      </c>
      <c r="H17" s="10">
        <f t="shared" si="0"/>
        <v>24868.3504013325</v>
      </c>
      <c r="I17" s="51">
        <v>10000</v>
      </c>
      <c r="J17" s="10">
        <f t="shared" si="1"/>
        <v>248683504.01332501</v>
      </c>
    </row>
    <row r="18" spans="1:10" ht="28.8" x14ac:dyDescent="0.3">
      <c r="A18" s="8">
        <v>10</v>
      </c>
      <c r="B18" s="53" t="s">
        <v>81</v>
      </c>
      <c r="C18" s="44" t="s">
        <v>4</v>
      </c>
      <c r="D18" s="10"/>
      <c r="E18" s="10"/>
      <c r="F18" s="10"/>
      <c r="G18" s="10"/>
      <c r="H18" s="10"/>
      <c r="I18" s="51"/>
      <c r="J18" s="10"/>
    </row>
    <row r="19" spans="1:10" ht="15.6" x14ac:dyDescent="0.3">
      <c r="A19" s="8">
        <v>11</v>
      </c>
      <c r="B19" s="11" t="s">
        <v>17</v>
      </c>
      <c r="C19" s="44" t="s">
        <v>4</v>
      </c>
      <c r="D19" s="10">
        <f>'[2]Total CS  Dabola'!E18</f>
        <v>1000</v>
      </c>
      <c r="E19" s="10">
        <f>'[2]Total CS Dinguiraye '!E18</f>
        <v>900</v>
      </c>
      <c r="F19" s="10">
        <f>'[2]Total CS Faranah '!E18</f>
        <v>1300</v>
      </c>
      <c r="G19" s="10">
        <f>'[2]Total CS Kissi'!E18</f>
        <v>1700</v>
      </c>
      <c r="H19" s="10">
        <f t="shared" si="0"/>
        <v>4900</v>
      </c>
      <c r="I19" s="10">
        <v>5900</v>
      </c>
      <c r="J19" s="10">
        <f t="shared" si="1"/>
        <v>28910000</v>
      </c>
    </row>
    <row r="20" spans="1:10" ht="15.6" x14ac:dyDescent="0.3">
      <c r="A20" s="8">
        <v>12</v>
      </c>
      <c r="B20" s="11" t="s">
        <v>18</v>
      </c>
      <c r="C20" s="44" t="s">
        <v>4</v>
      </c>
      <c r="D20" s="10">
        <f>'[2]Total CS  Dabola'!E19</f>
        <v>1000</v>
      </c>
      <c r="E20" s="10">
        <f>'[2]Total CS Dinguiraye '!E19</f>
        <v>900</v>
      </c>
      <c r="F20" s="10">
        <f>'[2]Total CS Faranah '!E19</f>
        <v>1300</v>
      </c>
      <c r="G20" s="10">
        <f>'[2]Total CS Kissi'!E19</f>
        <v>1700</v>
      </c>
      <c r="H20" s="10">
        <f t="shared" si="0"/>
        <v>4900</v>
      </c>
      <c r="I20" s="10">
        <v>5900</v>
      </c>
      <c r="J20" s="10">
        <f t="shared" si="1"/>
        <v>28910000</v>
      </c>
    </row>
    <row r="21" spans="1:10" ht="30.6" customHeight="1" x14ac:dyDescent="0.3">
      <c r="A21" s="8">
        <v>13</v>
      </c>
      <c r="B21" s="11" t="s">
        <v>72</v>
      </c>
      <c r="C21" s="44" t="s">
        <v>68</v>
      </c>
      <c r="D21" s="10">
        <f>'[2]Total CS  Dabola'!E20</f>
        <v>1000</v>
      </c>
      <c r="E21" s="10">
        <f>'[2]Total CS Dinguiraye '!E20</f>
        <v>900</v>
      </c>
      <c r="F21" s="10">
        <f>'[2]Total CS Faranah '!E20</f>
        <v>1300</v>
      </c>
      <c r="G21" s="10">
        <f>'[2]Total CS Kissi'!E20</f>
        <v>1700</v>
      </c>
      <c r="H21" s="10">
        <f t="shared" si="0"/>
        <v>4900</v>
      </c>
      <c r="I21" s="10">
        <v>532</v>
      </c>
      <c r="J21" s="10">
        <f t="shared" si="1"/>
        <v>2606800</v>
      </c>
    </row>
    <row r="22" spans="1:10" ht="33" customHeight="1" x14ac:dyDescent="0.3">
      <c r="A22" s="8">
        <v>14</v>
      </c>
      <c r="B22" s="11" t="s">
        <v>73</v>
      </c>
      <c r="C22" s="44" t="s">
        <v>68</v>
      </c>
      <c r="D22" s="10">
        <f>'[2]Total CS  Dabola'!E21</f>
        <v>1000</v>
      </c>
      <c r="E22" s="10">
        <f>'[2]Total CS Dinguiraye '!E21</f>
        <v>900</v>
      </c>
      <c r="F22" s="10">
        <f>'[2]Total CS Faranah '!E21</f>
        <v>1300</v>
      </c>
      <c r="G22" s="10">
        <f>'[2]Total CS Kissi'!E21</f>
        <v>1700</v>
      </c>
      <c r="H22" s="10">
        <f t="shared" si="0"/>
        <v>4900</v>
      </c>
      <c r="I22" s="10">
        <v>532</v>
      </c>
      <c r="J22" s="10">
        <f t="shared" si="1"/>
        <v>2606800</v>
      </c>
    </row>
    <row r="23" spans="1:10" ht="31.2" x14ac:dyDescent="0.3">
      <c r="A23" s="8">
        <v>15</v>
      </c>
      <c r="B23" s="11" t="s">
        <v>19</v>
      </c>
      <c r="C23" s="44" t="s">
        <v>69</v>
      </c>
      <c r="D23" s="10">
        <f>'[2]Total CS  Dabola'!E22</f>
        <v>360</v>
      </c>
      <c r="E23" s="10">
        <f>'[2]Total CS Dinguiraye '!E22</f>
        <v>324</v>
      </c>
      <c r="F23" s="10">
        <f>'[2]Total CS Faranah '!E22</f>
        <v>468</v>
      </c>
      <c r="G23" s="10">
        <f>'[2]Total CS Kissi'!E22</f>
        <v>612</v>
      </c>
      <c r="H23" s="10">
        <f t="shared" si="0"/>
        <v>1764</v>
      </c>
      <c r="I23" s="10">
        <v>5190</v>
      </c>
      <c r="J23" s="10">
        <f t="shared" si="1"/>
        <v>9155160</v>
      </c>
    </row>
    <row r="24" spans="1:10" ht="15.6" x14ac:dyDescent="0.3">
      <c r="A24" s="8">
        <v>16</v>
      </c>
      <c r="B24" s="11" t="s">
        <v>74</v>
      </c>
      <c r="C24" s="44" t="s">
        <v>67</v>
      </c>
      <c r="D24" s="10">
        <f>'[2]Total CS  Dabola'!E23</f>
        <v>200</v>
      </c>
      <c r="E24" s="10">
        <f>'[2]Total CS Dinguiraye '!E23</f>
        <v>180</v>
      </c>
      <c r="F24" s="10">
        <f>'[2]Total CS Faranah '!E23</f>
        <v>260</v>
      </c>
      <c r="G24" s="10">
        <f>'[2]Total CS Kissi'!E23</f>
        <v>340</v>
      </c>
      <c r="H24" s="10">
        <f t="shared" si="0"/>
        <v>980</v>
      </c>
      <c r="I24" s="10">
        <v>1500</v>
      </c>
      <c r="J24" s="10">
        <f t="shared" si="1"/>
        <v>1470000</v>
      </c>
    </row>
    <row r="25" spans="1:10" ht="15.6" x14ac:dyDescent="0.3">
      <c r="A25" s="8">
        <v>17</v>
      </c>
      <c r="B25" s="11" t="s">
        <v>75</v>
      </c>
      <c r="C25" s="44" t="s">
        <v>67</v>
      </c>
      <c r="D25" s="10">
        <f>'[2]Total CS  Dabola'!E24</f>
        <v>4560</v>
      </c>
      <c r="E25" s="10">
        <f>'[2]Total CS Dinguiraye '!E24</f>
        <v>5640</v>
      </c>
      <c r="F25" s="10">
        <f>'[2]Total CS Faranah '!E24</f>
        <v>6240</v>
      </c>
      <c r="G25" s="10">
        <f>'[2]Total CS Kissi'!E24</f>
        <v>850</v>
      </c>
      <c r="H25" s="10">
        <f t="shared" si="0"/>
        <v>17290</v>
      </c>
      <c r="I25" s="10">
        <v>981</v>
      </c>
      <c r="J25" s="10">
        <f t="shared" si="1"/>
        <v>16961490</v>
      </c>
    </row>
    <row r="26" spans="1:10" ht="15.6" x14ac:dyDescent="0.3">
      <c r="A26" s="8">
        <v>18</v>
      </c>
      <c r="B26" s="11" t="s">
        <v>76</v>
      </c>
      <c r="C26" s="44" t="s">
        <v>66</v>
      </c>
      <c r="D26" s="10">
        <f>'[2]Total CS  Dabola'!E25</f>
        <v>9120</v>
      </c>
      <c r="E26" s="10">
        <f>'[2]Total CS Dinguiraye '!E25</f>
        <v>11280</v>
      </c>
      <c r="F26" s="10">
        <f>'[2]Total CS Faranah '!E25</f>
        <v>12480</v>
      </c>
      <c r="G26" s="10">
        <f>'[2]Total CS Kissi'!E25</f>
        <v>1700</v>
      </c>
      <c r="H26" s="10">
        <f t="shared" si="0"/>
        <v>34580</v>
      </c>
      <c r="I26" s="10">
        <v>685</v>
      </c>
      <c r="J26" s="10">
        <f t="shared" si="1"/>
        <v>23687300</v>
      </c>
    </row>
    <row r="27" spans="1:10" ht="15.6" x14ac:dyDescent="0.3">
      <c r="A27" s="8">
        <v>19</v>
      </c>
      <c r="B27" s="11" t="s">
        <v>77</v>
      </c>
      <c r="C27" s="44" t="s">
        <v>66</v>
      </c>
      <c r="D27" s="10">
        <f>'[2]Total CS  Dabola'!E26</f>
        <v>912</v>
      </c>
      <c r="E27" s="10">
        <f>'[2]Total CS Dinguiraye '!E26</f>
        <v>1128</v>
      </c>
      <c r="F27" s="10">
        <f>'[2]Total CS Faranah '!E26</f>
        <v>1248</v>
      </c>
      <c r="G27" s="10">
        <f>'[2]Total CS Kissi'!E26</f>
        <v>170</v>
      </c>
      <c r="H27" s="10">
        <f t="shared" si="0"/>
        <v>3458</v>
      </c>
      <c r="I27" s="10">
        <v>200</v>
      </c>
      <c r="J27" s="10">
        <f t="shared" si="1"/>
        <v>691600</v>
      </c>
    </row>
    <row r="28" spans="1:10" ht="15.6" x14ac:dyDescent="0.3">
      <c r="A28" s="8">
        <v>20</v>
      </c>
      <c r="B28" s="11" t="s">
        <v>20</v>
      </c>
      <c r="C28" s="44" t="s">
        <v>67</v>
      </c>
      <c r="D28" s="10">
        <f>'[2]Total CS  Dabola'!E27</f>
        <v>960</v>
      </c>
      <c r="E28" s="10">
        <f>'[2]Total CS Dinguiraye '!E27</f>
        <v>864</v>
      </c>
      <c r="F28" s="10">
        <f>'[2]Total CS Faranah '!E27</f>
        <v>1248</v>
      </c>
      <c r="G28" s="10">
        <f>'[2]Total CS Kissi'!E27</f>
        <v>408</v>
      </c>
      <c r="H28" s="10">
        <f t="shared" si="0"/>
        <v>3480</v>
      </c>
      <c r="I28" s="10">
        <v>26800</v>
      </c>
      <c r="J28" s="10">
        <f t="shared" si="1"/>
        <v>93264000</v>
      </c>
    </row>
    <row r="29" spans="1:10" ht="31.2" x14ac:dyDescent="0.3">
      <c r="A29" s="8">
        <v>21</v>
      </c>
      <c r="B29" s="11" t="s">
        <v>21</v>
      </c>
      <c r="C29" s="44" t="s">
        <v>67</v>
      </c>
      <c r="D29" s="10">
        <f>'[2]Total CS  Dabola'!E28</f>
        <v>960</v>
      </c>
      <c r="E29" s="10">
        <f>'[2]Total CS Dinguiraye '!E28</f>
        <v>8460</v>
      </c>
      <c r="F29" s="10">
        <f>'[2]Total CS Faranah '!E28</f>
        <v>1248</v>
      </c>
      <c r="G29" s="10">
        <f>'[2]Total CS Kissi'!E28</f>
        <v>170</v>
      </c>
      <c r="H29" s="10">
        <f t="shared" si="0"/>
        <v>10838</v>
      </c>
      <c r="I29" s="49">
        <v>6947.1</v>
      </c>
      <c r="J29" s="10">
        <f t="shared" si="1"/>
        <v>75292669.799999997</v>
      </c>
    </row>
    <row r="30" spans="1:10" ht="31.2" x14ac:dyDescent="0.3">
      <c r="A30" s="8">
        <v>22</v>
      </c>
      <c r="B30" s="11" t="s">
        <v>22</v>
      </c>
      <c r="C30" s="44" t="s">
        <v>67</v>
      </c>
      <c r="D30" s="10">
        <f>'[2]Total CS  Dabola'!E29</f>
        <v>960</v>
      </c>
      <c r="E30" s="10">
        <f>'[2]Total CS Dinguiraye '!E29</f>
        <v>864</v>
      </c>
      <c r="F30" s="10">
        <f>'[2]Total CS Faranah '!E29</f>
        <v>1248</v>
      </c>
      <c r="G30" s="10">
        <f>'[2]Total CS Kissi'!E29</f>
        <v>170</v>
      </c>
      <c r="H30" s="10">
        <f t="shared" si="0"/>
        <v>3242</v>
      </c>
      <c r="I30" s="49">
        <v>20000</v>
      </c>
      <c r="J30" s="10">
        <f t="shared" si="1"/>
        <v>64840000</v>
      </c>
    </row>
    <row r="31" spans="1:10" ht="15.6" x14ac:dyDescent="0.3">
      <c r="A31" s="8">
        <v>23</v>
      </c>
      <c r="B31" s="11" t="s">
        <v>23</v>
      </c>
      <c r="C31" s="44"/>
      <c r="D31" s="10">
        <f>'[2]Total CS  Dabola'!E30</f>
        <v>44400</v>
      </c>
      <c r="E31" s="10">
        <f>'[2]Total CS Dinguiraye '!E30</f>
        <v>51600</v>
      </c>
      <c r="F31" s="10">
        <f>'[2]Total CS Faranah '!E30</f>
        <v>60000</v>
      </c>
      <c r="G31" s="10">
        <f>'[2]Total CS Kissi'!E30</f>
        <v>8500</v>
      </c>
      <c r="H31" s="10">
        <f t="shared" si="0"/>
        <v>164500</v>
      </c>
      <c r="I31" s="10">
        <v>150</v>
      </c>
      <c r="J31" s="10">
        <f t="shared" si="1"/>
        <v>24675000</v>
      </c>
    </row>
    <row r="32" spans="1:10" ht="15.6" x14ac:dyDescent="0.3">
      <c r="A32" s="8">
        <v>24</v>
      </c>
      <c r="B32" s="11" t="s">
        <v>24</v>
      </c>
      <c r="C32" s="44" t="s">
        <v>67</v>
      </c>
      <c r="D32" s="10">
        <f>'[2]Total CS  Dabola'!E31</f>
        <v>240</v>
      </c>
      <c r="E32" s="10">
        <f>'[2]Total CS Dinguiraye '!E31</f>
        <v>216</v>
      </c>
      <c r="F32" s="10">
        <f>'[2]Total CS Faranah '!E31</f>
        <v>324</v>
      </c>
      <c r="G32" s="10">
        <f>'[2]Total CS Kissi'!E31</f>
        <v>340</v>
      </c>
      <c r="H32" s="10">
        <f t="shared" si="0"/>
        <v>1120</v>
      </c>
      <c r="I32" s="13">
        <v>34500</v>
      </c>
      <c r="J32" s="10">
        <f t="shared" si="1"/>
        <v>38640000</v>
      </c>
    </row>
    <row r="33" spans="1:10" ht="31.2" x14ac:dyDescent="0.3">
      <c r="A33" s="8">
        <v>25</v>
      </c>
      <c r="B33" s="14" t="s">
        <v>25</v>
      </c>
      <c r="C33" s="44" t="s">
        <v>65</v>
      </c>
      <c r="D33" s="10">
        <f>'[2]Total CS  Dabola'!E32</f>
        <v>1232128.5</v>
      </c>
      <c r="E33" s="10">
        <f>'[2]Total CS Dinguiraye '!E32</f>
        <v>1591398</v>
      </c>
      <c r="F33" s="10">
        <f>'[2]Total CS Faranah '!E32</f>
        <v>1631826</v>
      </c>
      <c r="G33" s="10">
        <f>'[2]Total CS Kissi'!E32</f>
        <v>2581506.0216389997</v>
      </c>
      <c r="H33" s="10">
        <f t="shared" si="0"/>
        <v>7036858.5216389997</v>
      </c>
      <c r="I33" s="10">
        <v>27</v>
      </c>
      <c r="J33" s="10">
        <f t="shared" si="1"/>
        <v>189995180.08425298</v>
      </c>
    </row>
    <row r="34" spans="1:10" ht="15" customHeight="1" x14ac:dyDescent="0.3">
      <c r="A34" s="75" t="s">
        <v>26</v>
      </c>
      <c r="B34" s="76"/>
      <c r="C34" s="76"/>
      <c r="D34" s="76"/>
      <c r="E34" s="76"/>
      <c r="F34" s="76"/>
      <c r="G34" s="76"/>
      <c r="H34" s="76"/>
      <c r="I34" s="77"/>
      <c r="J34" s="15">
        <f>SUM(J9:J33)</f>
        <v>1185728938.858587</v>
      </c>
    </row>
    <row r="35" spans="1:10" ht="15.6" x14ac:dyDescent="0.3">
      <c r="A35" s="78" t="s">
        <v>27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15.6" x14ac:dyDescent="0.3">
      <c r="A36" s="12">
        <v>1</v>
      </c>
      <c r="B36" s="12" t="s">
        <v>28</v>
      </c>
      <c r="C36" s="8"/>
      <c r="D36" s="10">
        <f>'[2]Total CS  Dabola'!E36</f>
        <v>9897.4350000000013</v>
      </c>
      <c r="E36" s="10">
        <f>'[2]Total CS Dinguiraye '!E36</f>
        <v>9593.369999999999</v>
      </c>
      <c r="F36" s="10">
        <f>'[2]Total CS Faranah '!E36</f>
        <v>13639.95</v>
      </c>
      <c r="G36" s="10">
        <f>'[2]Total CS Kissi'!E35</f>
        <v>1385.2388168887496</v>
      </c>
      <c r="H36" s="10">
        <f t="shared" ref="H36:H56" si="2">D36+E36+F36+G36</f>
        <v>34515.993816888753</v>
      </c>
      <c r="I36" s="10">
        <v>1500</v>
      </c>
      <c r="J36" s="10">
        <f>H36*I36</f>
        <v>51773990.725333132</v>
      </c>
    </row>
    <row r="37" spans="1:10" ht="15.6" x14ac:dyDescent="0.3">
      <c r="A37" s="12">
        <v>2</v>
      </c>
      <c r="B37" s="12" t="s">
        <v>29</v>
      </c>
      <c r="C37" s="8"/>
      <c r="D37" s="10">
        <f>'[2]Total CS  Dabola'!E37</f>
        <v>109971.5</v>
      </c>
      <c r="E37" s="10">
        <f>'[2]Total CS Dinguiraye '!E37</f>
        <v>106593</v>
      </c>
      <c r="F37" s="10">
        <f>'[2]Total CS Faranah '!E37</f>
        <v>151555</v>
      </c>
      <c r="G37" s="10">
        <f>'[2]Total CS Kissi'!E36</f>
        <v>15391.542409874995</v>
      </c>
      <c r="H37" s="10">
        <f t="shared" si="2"/>
        <v>383511.04240987502</v>
      </c>
      <c r="I37" s="10">
        <v>800</v>
      </c>
      <c r="J37" s="10">
        <f t="shared" ref="J37:J56" si="3">H37*I37</f>
        <v>306808833.92790002</v>
      </c>
    </row>
    <row r="38" spans="1:10" ht="15.6" x14ac:dyDescent="0.3">
      <c r="A38" s="12">
        <v>3</v>
      </c>
      <c r="B38" s="12" t="s">
        <v>30</v>
      </c>
      <c r="C38" s="8"/>
      <c r="D38" s="10">
        <f>'[2]Total CS  Dabola'!E38</f>
        <v>8797.7200000000012</v>
      </c>
      <c r="E38" s="10">
        <f>'[2]Total CS Dinguiraye '!E38</f>
        <v>8527.44</v>
      </c>
      <c r="F38" s="10">
        <f>'[2]Total CS Faranah '!E38</f>
        <v>12124.400000000003</v>
      </c>
      <c r="G38" s="10">
        <f>'[2]Total CS Kissi'!E37</f>
        <v>1231.3233927900001</v>
      </c>
      <c r="H38" s="10">
        <f t="shared" si="2"/>
        <v>30680.883392790005</v>
      </c>
      <c r="I38" s="10">
        <v>1000</v>
      </c>
      <c r="J38" s="10">
        <f t="shared" si="3"/>
        <v>30680883.392790005</v>
      </c>
    </row>
    <row r="39" spans="1:10" ht="15.6" x14ac:dyDescent="0.3">
      <c r="A39" s="12">
        <v>4</v>
      </c>
      <c r="B39" s="12" t="s">
        <v>31</v>
      </c>
      <c r="C39" s="8"/>
      <c r="D39" s="10">
        <f>'[2]Total CS  Dabola'!E39</f>
        <v>9897.4350000000013</v>
      </c>
      <c r="E39" s="10">
        <f>'[2]Total CS Dinguiraye '!E39</f>
        <v>9593.369999999999</v>
      </c>
      <c r="F39" s="10">
        <f>'[2]Total CS Faranah '!E39</f>
        <v>13639.95</v>
      </c>
      <c r="G39" s="10">
        <f>'[2]Total CS Kissi'!E38</f>
        <v>1385.2388168887496</v>
      </c>
      <c r="H39" s="10">
        <f t="shared" si="2"/>
        <v>34515.993816888753</v>
      </c>
      <c r="I39" s="10">
        <v>1500</v>
      </c>
      <c r="J39" s="10">
        <f t="shared" si="3"/>
        <v>51773990.725333132</v>
      </c>
    </row>
    <row r="40" spans="1:10" ht="15.6" x14ac:dyDescent="0.3">
      <c r="A40" s="12">
        <v>5</v>
      </c>
      <c r="B40" s="12" t="s">
        <v>32</v>
      </c>
      <c r="C40" s="8"/>
      <c r="D40" s="10">
        <f>'[2]Total CS  Dabola'!E40</f>
        <v>9897.4350000000013</v>
      </c>
      <c r="E40" s="10">
        <f>'[2]Total CS Dinguiraye '!E40</f>
        <v>9593.369999999999</v>
      </c>
      <c r="F40" s="10">
        <f>'[2]Total CS Faranah '!E40</f>
        <v>13639.95</v>
      </c>
      <c r="G40" s="10">
        <f>'[2]Total CS Kissi'!E39</f>
        <v>1385.2388168887496</v>
      </c>
      <c r="H40" s="10">
        <f t="shared" si="2"/>
        <v>34515.993816888753</v>
      </c>
      <c r="I40" s="10">
        <v>1000</v>
      </c>
      <c r="J40" s="10">
        <f t="shared" si="3"/>
        <v>34515993.81688875</v>
      </c>
    </row>
    <row r="41" spans="1:10" ht="15.6" x14ac:dyDescent="0.3">
      <c r="A41" s="12">
        <v>6</v>
      </c>
      <c r="B41" s="12" t="s">
        <v>33</v>
      </c>
      <c r="C41" s="8"/>
      <c r="D41" s="10">
        <f>'[2]Total CS  Dabola'!E41</f>
        <v>13196.579999999998</v>
      </c>
      <c r="E41" s="10">
        <f>'[2]Total CS Dinguiraye '!E41</f>
        <v>12791.16</v>
      </c>
      <c r="F41" s="10">
        <f>'[2]Total CS Faranah '!E41</f>
        <v>18186.599999999999</v>
      </c>
      <c r="G41" s="10">
        <f>'[2]Total CS Kissi'!E40</f>
        <v>1846.9850891849994</v>
      </c>
      <c r="H41" s="10">
        <f t="shared" si="2"/>
        <v>46021.325089184997</v>
      </c>
      <c r="I41" s="10">
        <v>1000</v>
      </c>
      <c r="J41" s="10">
        <f t="shared" si="3"/>
        <v>46021325.089184999</v>
      </c>
    </row>
    <row r="42" spans="1:10" ht="15.6" x14ac:dyDescent="0.3">
      <c r="A42" s="12">
        <v>7</v>
      </c>
      <c r="B42" s="12" t="s">
        <v>34</v>
      </c>
      <c r="C42" s="8"/>
      <c r="D42" s="10">
        <f>'[2]Total CS  Dabola'!E42</f>
        <v>1600</v>
      </c>
      <c r="E42" s="10">
        <f>'[2]Total CS Dinguiraye '!E42</f>
        <v>1440</v>
      </c>
      <c r="F42" s="10">
        <f>'[2]Total CS Faranah '!E42</f>
        <v>2080</v>
      </c>
      <c r="G42" s="10">
        <f>'[2]Total CS Kissi'!E41</f>
        <v>2720</v>
      </c>
      <c r="H42" s="10">
        <f t="shared" si="2"/>
        <v>7840</v>
      </c>
      <c r="I42" s="10">
        <v>1000</v>
      </c>
      <c r="J42" s="10">
        <f t="shared" si="3"/>
        <v>7840000</v>
      </c>
    </row>
    <row r="43" spans="1:10" ht="15.6" x14ac:dyDescent="0.3">
      <c r="A43" s="12">
        <v>8</v>
      </c>
      <c r="B43" s="12" t="s">
        <v>35</v>
      </c>
      <c r="C43" s="8"/>
      <c r="D43" s="10">
        <f>'[2]Total CS  Dabola'!E43</f>
        <v>186</v>
      </c>
      <c r="E43" s="10">
        <f>'[2]Total CS Dinguiraye '!E43</f>
        <v>258</v>
      </c>
      <c r="F43" s="10">
        <f>'[2]Total CS Faranah '!E43</f>
        <v>246</v>
      </c>
      <c r="G43" s="10">
        <f>'[2]Total CS Kissi'!E42</f>
        <v>204</v>
      </c>
      <c r="H43" s="10">
        <f t="shared" si="2"/>
        <v>894</v>
      </c>
      <c r="I43" s="10">
        <v>100000</v>
      </c>
      <c r="J43" s="10">
        <f t="shared" si="3"/>
        <v>89400000</v>
      </c>
    </row>
    <row r="44" spans="1:10" ht="15.6" x14ac:dyDescent="0.3">
      <c r="A44" s="12">
        <v>9</v>
      </c>
      <c r="B44" s="12" t="s">
        <v>36</v>
      </c>
      <c r="C44" s="8"/>
      <c r="D44" s="10">
        <f>'[2]Total CS  Dabola'!E44</f>
        <v>42</v>
      </c>
      <c r="E44" s="10">
        <f>'[2]Total CS Dinguiraye '!E44</f>
        <v>48</v>
      </c>
      <c r="F44" s="10">
        <f>'[2]Total CS Faranah '!E44</f>
        <v>57</v>
      </c>
      <c r="G44" s="10">
        <f>'[2]Total CS Kissi'!E43</f>
        <v>79</v>
      </c>
      <c r="H44" s="10">
        <f t="shared" si="2"/>
        <v>226</v>
      </c>
      <c r="I44" s="10">
        <v>100000</v>
      </c>
      <c r="J44" s="10">
        <f t="shared" si="3"/>
        <v>22600000</v>
      </c>
    </row>
    <row r="45" spans="1:10" ht="15.6" x14ac:dyDescent="0.3">
      <c r="A45" s="12">
        <v>10</v>
      </c>
      <c r="B45" s="12" t="s">
        <v>37</v>
      </c>
      <c r="C45" s="8"/>
      <c r="D45" s="10">
        <f>'[2]Total CS  Dabola'!E45</f>
        <v>44</v>
      </c>
      <c r="E45" s="10">
        <f>'[2]Total CS Dinguiraye '!E45</f>
        <v>48</v>
      </c>
      <c r="F45" s="10">
        <f>'[2]Total CS Faranah '!E45</f>
        <v>57</v>
      </c>
      <c r="G45" s="10">
        <f>'[2]Total CS Kissi'!E44</f>
        <v>80</v>
      </c>
      <c r="H45" s="10">
        <f t="shared" si="2"/>
        <v>229</v>
      </c>
      <c r="I45" s="10">
        <v>100000</v>
      </c>
      <c r="J45" s="10">
        <f t="shared" si="3"/>
        <v>22900000</v>
      </c>
    </row>
    <row r="46" spans="1:10" ht="15.6" x14ac:dyDescent="0.3">
      <c r="A46" s="12">
        <v>11</v>
      </c>
      <c r="B46" s="12" t="s">
        <v>38</v>
      </c>
      <c r="C46" s="8"/>
      <c r="D46" s="10">
        <f>'[2]Total CS  Dabola'!E46</f>
        <v>41</v>
      </c>
      <c r="E46" s="10">
        <f>'[2]Total CS Dinguiraye '!E46</f>
        <v>46</v>
      </c>
      <c r="F46" s="10">
        <f>'[2]Total CS Faranah '!E46</f>
        <v>55</v>
      </c>
      <c r="G46" s="10">
        <f>'[2]Total CS Kissi'!E45</f>
        <v>80</v>
      </c>
      <c r="H46" s="10">
        <f t="shared" si="2"/>
        <v>222</v>
      </c>
      <c r="I46" s="10">
        <v>100000</v>
      </c>
      <c r="J46" s="10">
        <f t="shared" si="3"/>
        <v>22200000</v>
      </c>
    </row>
    <row r="47" spans="1:10" ht="15.6" x14ac:dyDescent="0.3">
      <c r="A47" s="12">
        <v>12</v>
      </c>
      <c r="B47" s="12" t="s">
        <v>39</v>
      </c>
      <c r="C47" s="8"/>
      <c r="D47" s="10">
        <f>'[2]Total CS  Dabola'!E47</f>
        <v>700</v>
      </c>
      <c r="E47" s="10">
        <f>'[2]Total CS Dinguiraye '!E47</f>
        <v>630</v>
      </c>
      <c r="F47" s="10">
        <f>'[2]Total CS Faranah '!E47</f>
        <v>910</v>
      </c>
      <c r="G47" s="10">
        <f>'[2]Total CS Kissi'!E46</f>
        <v>830</v>
      </c>
      <c r="H47" s="10">
        <f t="shared" si="2"/>
        <v>3070</v>
      </c>
      <c r="I47" s="10">
        <v>1000</v>
      </c>
      <c r="J47" s="10">
        <f t="shared" si="3"/>
        <v>3070000</v>
      </c>
    </row>
    <row r="48" spans="1:10" ht="15.6" x14ac:dyDescent="0.3">
      <c r="A48" s="12">
        <v>13</v>
      </c>
      <c r="B48" s="12" t="s">
        <v>40</v>
      </c>
      <c r="C48" s="8"/>
      <c r="D48" s="10">
        <f>'[2]Total CS  Dabola'!E48</f>
        <v>10</v>
      </c>
      <c r="E48" s="10">
        <f>'[2]Total CS Dinguiraye '!E48</f>
        <v>9</v>
      </c>
      <c r="F48" s="10">
        <f>'[2]Total CS Faranah '!E48</f>
        <v>13</v>
      </c>
      <c r="G48" s="10">
        <f>'[2]Total CS Kissi'!E47</f>
        <v>17</v>
      </c>
      <c r="H48" s="10">
        <f t="shared" si="2"/>
        <v>49</v>
      </c>
      <c r="I48" s="10">
        <v>100000</v>
      </c>
      <c r="J48" s="10">
        <f t="shared" si="3"/>
        <v>4900000</v>
      </c>
    </row>
    <row r="49" spans="1:10" ht="15.6" x14ac:dyDescent="0.3">
      <c r="A49" s="12">
        <v>14</v>
      </c>
      <c r="B49" s="12" t="s">
        <v>41</v>
      </c>
      <c r="C49" s="8"/>
      <c r="D49" s="10">
        <f>'[2]Total CS  Dabola'!E49</f>
        <v>20</v>
      </c>
      <c r="E49" s="10">
        <f>'[2]Total CS Dinguiraye '!E49</f>
        <v>19</v>
      </c>
      <c r="F49" s="10">
        <f>'[2]Total CS Faranah '!E49</f>
        <v>28</v>
      </c>
      <c r="G49" s="10">
        <f>'[2]Total CS Kissi'!E48</f>
        <v>17</v>
      </c>
      <c r="H49" s="10">
        <f t="shared" si="2"/>
        <v>84</v>
      </c>
      <c r="I49" s="10">
        <v>45000</v>
      </c>
      <c r="J49" s="10">
        <f t="shared" si="3"/>
        <v>3780000</v>
      </c>
    </row>
    <row r="50" spans="1:10" ht="15.6" x14ac:dyDescent="0.3">
      <c r="A50" s="12">
        <v>15</v>
      </c>
      <c r="B50" s="12" t="s">
        <v>42</v>
      </c>
      <c r="C50" s="8"/>
      <c r="D50" s="10">
        <f>'[2]Total CS  Dabola'!E50</f>
        <v>44</v>
      </c>
      <c r="E50" s="10">
        <f>'[2]Total CS Dinguiraye '!E50</f>
        <v>41</v>
      </c>
      <c r="F50" s="10">
        <f>'[2]Total CS Faranah '!E50</f>
        <v>56</v>
      </c>
      <c r="G50" s="10">
        <f>'[2]Total CS Kissi'!E49</f>
        <v>68</v>
      </c>
      <c r="H50" s="10">
        <f t="shared" si="2"/>
        <v>209</v>
      </c>
      <c r="I50" s="10">
        <v>45000</v>
      </c>
      <c r="J50" s="10">
        <f t="shared" si="3"/>
        <v>9405000</v>
      </c>
    </row>
    <row r="51" spans="1:10" ht="15.6" x14ac:dyDescent="0.3">
      <c r="A51" s="12">
        <v>16</v>
      </c>
      <c r="B51" s="12" t="s">
        <v>43</v>
      </c>
      <c r="C51" s="8"/>
      <c r="D51" s="10">
        <f>'[2]Total CS  Dabola'!E51</f>
        <v>45</v>
      </c>
      <c r="E51" s="10">
        <f>'[2]Total CS Dinguiraye '!E51</f>
        <v>41</v>
      </c>
      <c r="F51" s="10">
        <f>'[2]Total CS Faranah '!E51</f>
        <v>56</v>
      </c>
      <c r="G51" s="10">
        <f>'[2]Total CS Kissi'!E50</f>
        <v>68</v>
      </c>
      <c r="H51" s="10">
        <f t="shared" si="2"/>
        <v>210</v>
      </c>
      <c r="I51" s="10">
        <v>45000</v>
      </c>
      <c r="J51" s="10">
        <f t="shared" si="3"/>
        <v>9450000</v>
      </c>
    </row>
    <row r="52" spans="1:10" ht="15.6" x14ac:dyDescent="0.3">
      <c r="A52" s="12">
        <v>17</v>
      </c>
      <c r="B52" s="12" t="s">
        <v>44</v>
      </c>
      <c r="C52" s="8"/>
      <c r="D52" s="10">
        <f>'[2]Total CS  Dabola'!E52</f>
        <v>80</v>
      </c>
      <c r="E52" s="10">
        <f>'[2]Total CS Dinguiraye '!E52</f>
        <v>94</v>
      </c>
      <c r="F52" s="10">
        <f>'[2]Total CS Faranah '!E52</f>
        <v>108</v>
      </c>
      <c r="G52" s="10">
        <f>'[2]Total CS Kissi'!E51</f>
        <v>130</v>
      </c>
      <c r="H52" s="10">
        <f t="shared" si="2"/>
        <v>412</v>
      </c>
      <c r="I52" s="10">
        <v>30000</v>
      </c>
      <c r="J52" s="10">
        <f t="shared" si="3"/>
        <v>12360000</v>
      </c>
    </row>
    <row r="53" spans="1:10" ht="15.6" x14ac:dyDescent="0.3">
      <c r="A53" s="12">
        <v>18</v>
      </c>
      <c r="B53" s="12" t="s">
        <v>45</v>
      </c>
      <c r="C53" s="8"/>
      <c r="D53" s="10">
        <f>'[2]Total CS  Dabola'!E53</f>
        <v>80</v>
      </c>
      <c r="E53" s="10">
        <f>'[2]Total CS Dinguiraye '!E53</f>
        <v>94</v>
      </c>
      <c r="F53" s="10">
        <f>'[2]Total CS Faranah '!E53</f>
        <v>108</v>
      </c>
      <c r="G53" s="10">
        <f>'[2]Total CS Kissi'!E52</f>
        <v>130</v>
      </c>
      <c r="H53" s="10">
        <f t="shared" si="2"/>
        <v>412</v>
      </c>
      <c r="I53" s="10">
        <v>45000</v>
      </c>
      <c r="J53" s="10">
        <f t="shared" si="3"/>
        <v>18540000</v>
      </c>
    </row>
    <row r="54" spans="1:10" ht="15.6" x14ac:dyDescent="0.3">
      <c r="A54" s="12">
        <v>19</v>
      </c>
      <c r="B54" s="12" t="s">
        <v>46</v>
      </c>
      <c r="C54" s="10"/>
      <c r="D54" s="10">
        <f>'[2]Total CS  Dabola'!E54</f>
        <v>40</v>
      </c>
      <c r="E54" s="10">
        <f>'[2]Total CS Dinguiraye '!E54</f>
        <v>47</v>
      </c>
      <c r="F54" s="10">
        <f>'[2]Total CS Faranah '!E54</f>
        <v>54</v>
      </c>
      <c r="G54" s="10">
        <f>'[2]Total CS Kissi'!E53</f>
        <v>62</v>
      </c>
      <c r="H54" s="10">
        <f t="shared" si="2"/>
        <v>203</v>
      </c>
      <c r="I54" s="10">
        <v>65000</v>
      </c>
      <c r="J54" s="10">
        <f t="shared" si="3"/>
        <v>13195000</v>
      </c>
    </row>
    <row r="55" spans="1:10" ht="15.6" x14ac:dyDescent="0.3">
      <c r="A55" s="12">
        <v>20</v>
      </c>
      <c r="B55" s="16" t="s">
        <v>47</v>
      </c>
      <c r="C55" s="10"/>
      <c r="D55" s="10">
        <f>'[2]Total CS  Dabola'!E55</f>
        <v>20</v>
      </c>
      <c r="E55" s="10">
        <f>'[2]Total CS Dinguiraye '!E55</f>
        <v>18</v>
      </c>
      <c r="F55" s="10">
        <f>'[2]Total CS Faranah '!E55</f>
        <v>26</v>
      </c>
      <c r="G55" s="10">
        <f>'[2]Total CS Kissi'!E54</f>
        <v>102</v>
      </c>
      <c r="H55" s="10">
        <f t="shared" si="2"/>
        <v>166</v>
      </c>
      <c r="I55" s="10">
        <v>25000</v>
      </c>
      <c r="J55" s="10">
        <f t="shared" si="3"/>
        <v>4150000</v>
      </c>
    </row>
    <row r="56" spans="1:10" ht="15.6" x14ac:dyDescent="0.3">
      <c r="A56" s="12">
        <v>21</v>
      </c>
      <c r="B56" s="16" t="s">
        <v>48</v>
      </c>
      <c r="C56" s="10"/>
      <c r="D56" s="10">
        <f>'[2]Total CS  Dabola'!E56</f>
        <v>20</v>
      </c>
      <c r="E56" s="10">
        <f>'[2]Total CS Dinguiraye '!E56</f>
        <v>18</v>
      </c>
      <c r="F56" s="10">
        <f>'[2]Total CS Faranah '!E56</f>
        <v>26</v>
      </c>
      <c r="G56" s="10">
        <f>'[2]Total CS Kissi'!E55</f>
        <v>102</v>
      </c>
      <c r="H56" s="10">
        <f t="shared" si="2"/>
        <v>166</v>
      </c>
      <c r="I56" s="10">
        <v>50000</v>
      </c>
      <c r="J56" s="10">
        <f t="shared" si="3"/>
        <v>8300000</v>
      </c>
    </row>
    <row r="57" spans="1:10" ht="15" customHeight="1" x14ac:dyDescent="0.3">
      <c r="A57" s="80" t="s">
        <v>49</v>
      </c>
      <c r="B57" s="81"/>
      <c r="C57" s="81"/>
      <c r="D57" s="81"/>
      <c r="E57" s="81"/>
      <c r="F57" s="81"/>
      <c r="G57" s="81"/>
      <c r="H57" s="81"/>
      <c r="I57" s="82"/>
      <c r="J57" s="17">
        <f>SUM(J36:J56)</f>
        <v>773665017.67743015</v>
      </c>
    </row>
    <row r="58" spans="1:10" ht="15.6" x14ac:dyDescent="0.3">
      <c r="A58" s="80" t="s">
        <v>50</v>
      </c>
      <c r="B58" s="81"/>
      <c r="C58" s="81"/>
      <c r="D58" s="81"/>
      <c r="E58" s="81"/>
      <c r="F58" s="81"/>
      <c r="G58" s="81"/>
      <c r="H58" s="81"/>
      <c r="I58" s="81"/>
      <c r="J58" s="18">
        <f>J57+J34</f>
        <v>1959393956.5360172</v>
      </c>
    </row>
    <row r="59" spans="1:10" ht="15.6" x14ac:dyDescent="0.3">
      <c r="A59" s="70" t="s">
        <v>51</v>
      </c>
      <c r="B59" s="71"/>
      <c r="C59" s="71"/>
      <c r="D59" s="71"/>
      <c r="E59" s="71"/>
      <c r="F59" s="71"/>
      <c r="G59" s="71"/>
      <c r="H59" s="71"/>
      <c r="I59" s="71"/>
      <c r="J59" s="19">
        <f>J58/8500</f>
        <v>230516.93606306086</v>
      </c>
    </row>
  </sheetData>
  <mergeCells count="7">
    <mergeCell ref="A59:I59"/>
    <mergeCell ref="A4:J4"/>
    <mergeCell ref="A8:J8"/>
    <mergeCell ref="A34:I34"/>
    <mergeCell ref="A35:J35"/>
    <mergeCell ref="A57:I57"/>
    <mergeCell ref="A58:I58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topLeftCell="A3" zoomScale="120" zoomScaleNormal="120" workbookViewId="0">
      <pane ySplit="5" topLeftCell="A8" activePane="bottomLeft" state="frozen"/>
      <selection activeCell="I28" sqref="I28:I29"/>
      <selection pane="bottomLeft" activeCell="B17" sqref="B17:B18"/>
    </sheetView>
  </sheetViews>
  <sheetFormatPr baseColWidth="10" defaultColWidth="6.5546875" defaultRowHeight="13.8" x14ac:dyDescent="0.3"/>
  <cols>
    <col min="1" max="1" width="5" style="1" bestFit="1" customWidth="1"/>
    <col min="2" max="2" width="55.88671875" style="1" customWidth="1"/>
    <col min="3" max="3" width="15.5546875" style="1" customWidth="1"/>
    <col min="4" max="4" width="12" style="20" customWidth="1"/>
    <col min="5" max="5" width="12.6640625" style="20" customWidth="1"/>
    <col min="6" max="6" width="11.109375" style="20" customWidth="1"/>
    <col min="7" max="7" width="10.5546875" style="20" customWidth="1"/>
    <col min="8" max="8" width="14.109375" style="20" customWidth="1"/>
    <col min="9" max="9" width="16.5546875" style="1" customWidth="1"/>
    <col min="10" max="244" width="11.44140625" style="1" customWidth="1"/>
    <col min="245" max="245" width="3.109375" style="1" bestFit="1" customWidth="1"/>
    <col min="246" max="246" width="30.88671875" style="1" customWidth="1"/>
    <col min="247" max="247" width="11.44140625" style="1" customWidth="1"/>
    <col min="248" max="248" width="9.33203125" style="1" bestFit="1" customWidth="1"/>
    <col min="249" max="249" width="7.6640625" style="1" bestFit="1" customWidth="1"/>
    <col min="250" max="250" width="9.109375" style="1" bestFit="1" customWidth="1"/>
    <col min="251" max="251" width="13.5546875" style="1" bestFit="1" customWidth="1"/>
    <col min="252" max="252" width="13.5546875" style="1" customWidth="1"/>
    <col min="253" max="16384" width="6.5546875" style="1"/>
  </cols>
  <sheetData>
    <row r="2" spans="1:8" ht="14.4" x14ac:dyDescent="0.3">
      <c r="A2" s="60" t="s">
        <v>52</v>
      </c>
      <c r="B2" s="60"/>
      <c r="C2" s="60"/>
      <c r="D2" s="60"/>
      <c r="E2" s="60"/>
      <c r="F2" s="60"/>
      <c r="G2" s="60"/>
    </row>
    <row r="3" spans="1:8" ht="14.4" x14ac:dyDescent="0.3">
      <c r="A3" s="60" t="s">
        <v>53</v>
      </c>
      <c r="B3" s="60"/>
      <c r="C3" s="60"/>
      <c r="D3" s="60"/>
      <c r="E3" s="60"/>
      <c r="F3" s="60"/>
      <c r="G3" s="60"/>
    </row>
    <row r="4" spans="1:8" ht="14.4" x14ac:dyDescent="0.3">
      <c r="A4" s="21"/>
      <c r="B4" s="21"/>
      <c r="C4" s="21"/>
      <c r="D4" s="21"/>
      <c r="E4" s="21"/>
      <c r="F4" s="21"/>
      <c r="G4" s="21"/>
    </row>
    <row r="6" spans="1:8" ht="18.75" customHeight="1" x14ac:dyDescent="0.3"/>
    <row r="7" spans="1:8" ht="27.6" x14ac:dyDescent="0.3">
      <c r="A7" s="22" t="s">
        <v>1</v>
      </c>
      <c r="B7" s="23" t="s">
        <v>2</v>
      </c>
      <c r="C7" s="24" t="s">
        <v>3</v>
      </c>
      <c r="D7" s="25" t="s">
        <v>63</v>
      </c>
      <c r="E7" s="25" t="s">
        <v>64</v>
      </c>
      <c r="F7" s="25" t="s">
        <v>9</v>
      </c>
      <c r="G7" s="26" t="s">
        <v>10</v>
      </c>
      <c r="H7" s="26" t="s">
        <v>11</v>
      </c>
    </row>
    <row r="8" spans="1:8" ht="12.75" customHeight="1" x14ac:dyDescent="0.3">
      <c r="A8" s="61" t="s">
        <v>12</v>
      </c>
      <c r="B8" s="62"/>
      <c r="C8" s="62"/>
      <c r="D8" s="62"/>
      <c r="E8" s="62"/>
      <c r="F8" s="62"/>
      <c r="G8" s="62"/>
      <c r="H8" s="63"/>
    </row>
    <row r="9" spans="1:8" ht="27" x14ac:dyDescent="0.3">
      <c r="A9" s="27">
        <v>1</v>
      </c>
      <c r="B9" s="28" t="s">
        <v>78</v>
      </c>
      <c r="C9" s="43" t="s">
        <v>68</v>
      </c>
      <c r="D9" s="29">
        <f>'SYNTHESE CS REGION LABE'!I9</f>
        <v>4700</v>
      </c>
      <c r="E9" s="29">
        <f>'SYNTHESE CS REGION FARANAH'!H9</f>
        <v>4900</v>
      </c>
      <c r="F9" s="29">
        <f>D9+E9</f>
        <v>9600</v>
      </c>
      <c r="G9" s="29">
        <v>2900</v>
      </c>
      <c r="H9" s="29">
        <f>F9*G9</f>
        <v>27840000</v>
      </c>
    </row>
    <row r="10" spans="1:8" ht="27" x14ac:dyDescent="0.3">
      <c r="A10" s="27">
        <v>2</v>
      </c>
      <c r="B10" s="28" t="s">
        <v>79</v>
      </c>
      <c r="C10" s="43" t="s">
        <v>68</v>
      </c>
      <c r="D10" s="29">
        <f>'SYNTHESE CS REGION LABE'!I10</f>
        <v>4700</v>
      </c>
      <c r="E10" s="29">
        <f>'SYNTHESE CS REGION FARANAH'!H10</f>
        <v>4900</v>
      </c>
      <c r="F10" s="29">
        <f t="shared" ref="F10:F33" si="0">D10+E10</f>
        <v>9600</v>
      </c>
      <c r="G10" s="29">
        <v>3400</v>
      </c>
      <c r="H10" s="29">
        <f t="shared" ref="H10:H33" si="1">F10*G10</f>
        <v>32640000</v>
      </c>
    </row>
    <row r="11" spans="1:8" ht="27" x14ac:dyDescent="0.3">
      <c r="A11" s="27">
        <v>3</v>
      </c>
      <c r="B11" s="28" t="s">
        <v>70</v>
      </c>
      <c r="C11" s="43" t="s">
        <v>68</v>
      </c>
      <c r="D11" s="29">
        <f>'SYNTHESE CS REGION LABE'!I11</f>
        <v>13950</v>
      </c>
      <c r="E11" s="29">
        <f>'SYNTHESE CS REGION FARANAH'!H11</f>
        <v>14700</v>
      </c>
      <c r="F11" s="29">
        <f t="shared" si="0"/>
        <v>28650</v>
      </c>
      <c r="G11" s="29">
        <v>700</v>
      </c>
      <c r="H11" s="29">
        <f t="shared" si="1"/>
        <v>20055000</v>
      </c>
    </row>
    <row r="12" spans="1:8" x14ac:dyDescent="0.3">
      <c r="A12" s="27">
        <v>4</v>
      </c>
      <c r="B12" s="28" t="s">
        <v>71</v>
      </c>
      <c r="C12" s="43" t="s">
        <v>68</v>
      </c>
      <c r="D12" s="29">
        <f>'SYNTHESE CS REGION LABE'!I12</f>
        <v>13950</v>
      </c>
      <c r="E12" s="29">
        <f>'SYNTHESE CS REGION FARANAH'!H12</f>
        <v>14700</v>
      </c>
      <c r="F12" s="29">
        <f t="shared" si="0"/>
        <v>28650</v>
      </c>
      <c r="G12" s="29">
        <v>700</v>
      </c>
      <c r="H12" s="29">
        <f t="shared" si="1"/>
        <v>20055000</v>
      </c>
    </row>
    <row r="13" spans="1:8" x14ac:dyDescent="0.3">
      <c r="A13" s="27">
        <v>5</v>
      </c>
      <c r="B13" s="28" t="s">
        <v>13</v>
      </c>
      <c r="C13" s="43" t="s">
        <v>4</v>
      </c>
      <c r="D13" s="29">
        <f>'SYNTHESE CS REGION LABE'!I13</f>
        <v>26444.862385321096</v>
      </c>
      <c r="E13" s="29">
        <f>'SYNTHESE CS REGION FARANAH'!H13</f>
        <v>30677.339449541279</v>
      </c>
      <c r="F13" s="29">
        <f t="shared" si="0"/>
        <v>57122.201834862375</v>
      </c>
      <c r="G13" s="29">
        <v>1200</v>
      </c>
      <c r="H13" s="29">
        <f t="shared" si="1"/>
        <v>68546642.201834857</v>
      </c>
    </row>
    <row r="14" spans="1:8" x14ac:dyDescent="0.3">
      <c r="A14" s="27">
        <v>6</v>
      </c>
      <c r="B14" s="28" t="s">
        <v>14</v>
      </c>
      <c r="C14" s="43" t="s">
        <v>68</v>
      </c>
      <c r="D14" s="29">
        <f>'SYNTHESE CS REGION LABE'!I14</f>
        <v>32293.512385321104</v>
      </c>
      <c r="E14" s="29">
        <f>'SYNTHESE CS REGION FARANAH'!H14</f>
        <v>41667.516055045875</v>
      </c>
      <c r="F14" s="29">
        <f t="shared" si="0"/>
        <v>73961.028440366979</v>
      </c>
      <c r="G14" s="29">
        <v>590</v>
      </c>
      <c r="H14" s="29">
        <f t="shared" si="1"/>
        <v>43637006.779816516</v>
      </c>
    </row>
    <row r="15" spans="1:8" x14ac:dyDescent="0.3">
      <c r="A15" s="27">
        <v>7</v>
      </c>
      <c r="B15" s="28" t="s">
        <v>15</v>
      </c>
      <c r="C15" s="43" t="s">
        <v>68</v>
      </c>
      <c r="D15" s="29">
        <f>'SYNTHESE CS REGION LABE'!I15</f>
        <v>180956.06972477064</v>
      </c>
      <c r="E15" s="29">
        <f>'SYNTHESE CS REGION FARANAH'!H15</f>
        <v>252686.09724770644</v>
      </c>
      <c r="F15" s="29">
        <f t="shared" si="0"/>
        <v>433642.16697247711</v>
      </c>
      <c r="G15" s="29">
        <v>695</v>
      </c>
      <c r="H15" s="29">
        <f t="shared" si="1"/>
        <v>301381306.04587162</v>
      </c>
    </row>
    <row r="16" spans="1:8" x14ac:dyDescent="0.3">
      <c r="A16" s="27">
        <v>8</v>
      </c>
      <c r="B16" s="28" t="s">
        <v>16</v>
      </c>
      <c r="C16" s="43" t="s">
        <v>68</v>
      </c>
      <c r="D16" s="29">
        <f>'SYNTHESE CS REGION LABE'!I16</f>
        <v>47620.018348623853</v>
      </c>
      <c r="E16" s="29">
        <f>'SYNTHESE CS REGION FARANAH'!H16</f>
        <v>62501.274082568809</v>
      </c>
      <c r="F16" s="29">
        <f t="shared" si="0"/>
        <v>110121.29243119266</v>
      </c>
      <c r="G16" s="29">
        <v>750</v>
      </c>
      <c r="H16" s="29">
        <f t="shared" si="1"/>
        <v>82590969.323394492</v>
      </c>
    </row>
    <row r="17" spans="1:9" ht="28.8" x14ac:dyDescent="0.3">
      <c r="A17" s="27">
        <v>9</v>
      </c>
      <c r="B17" s="53" t="s">
        <v>80</v>
      </c>
      <c r="C17" s="43" t="s">
        <v>4</v>
      </c>
      <c r="D17" s="29">
        <f>'SYNTHESE CS REGION LABE'!I17</f>
        <v>30156.67</v>
      </c>
      <c r="E17" s="29">
        <f>'SYNTHESE CS REGION FARANAH'!H17</f>
        <v>24868.3504013325</v>
      </c>
      <c r="F17" s="29">
        <f t="shared" si="0"/>
        <v>55025.020401332498</v>
      </c>
      <c r="G17" s="31">
        <v>10000</v>
      </c>
      <c r="H17" s="29">
        <f t="shared" si="1"/>
        <v>550250204.01332498</v>
      </c>
      <c r="I17" s="1" t="s">
        <v>82</v>
      </c>
    </row>
    <row r="18" spans="1:9" ht="28.8" x14ac:dyDescent="0.3">
      <c r="A18" s="27">
        <v>10</v>
      </c>
      <c r="B18" s="53" t="s">
        <v>81</v>
      </c>
      <c r="C18" s="43" t="s">
        <v>4</v>
      </c>
      <c r="D18" s="29"/>
      <c r="E18" s="29"/>
      <c r="F18" s="29"/>
      <c r="G18" s="31"/>
      <c r="H18" s="29"/>
      <c r="I18" s="1" t="s">
        <v>82</v>
      </c>
    </row>
    <row r="19" spans="1:9" ht="14.4" x14ac:dyDescent="0.3">
      <c r="A19" s="27">
        <v>11</v>
      </c>
      <c r="B19" s="30" t="s">
        <v>17</v>
      </c>
      <c r="C19" s="43" t="s">
        <v>4</v>
      </c>
      <c r="D19" s="29">
        <f>'SYNTHESE CS REGION LABE'!I19</f>
        <v>4420</v>
      </c>
      <c r="E19" s="29">
        <f>'SYNTHESE CS REGION FARANAH'!H19</f>
        <v>4900</v>
      </c>
      <c r="F19" s="29">
        <f t="shared" si="0"/>
        <v>9320</v>
      </c>
      <c r="G19" s="29">
        <v>5900</v>
      </c>
      <c r="H19" s="29">
        <f t="shared" si="1"/>
        <v>54988000</v>
      </c>
    </row>
    <row r="20" spans="1:9" ht="14.4" x14ac:dyDescent="0.3">
      <c r="A20" s="27">
        <v>12</v>
      </c>
      <c r="B20" s="30" t="s">
        <v>18</v>
      </c>
      <c r="C20" s="43" t="s">
        <v>4</v>
      </c>
      <c r="D20" s="29">
        <f>'SYNTHESE CS REGION LABE'!I20</f>
        <v>4420</v>
      </c>
      <c r="E20" s="29">
        <f>'SYNTHESE CS REGION FARANAH'!H20</f>
        <v>4900</v>
      </c>
      <c r="F20" s="29">
        <f t="shared" si="0"/>
        <v>9320</v>
      </c>
      <c r="G20" s="29">
        <v>5900</v>
      </c>
      <c r="H20" s="29">
        <f t="shared" si="1"/>
        <v>54988000</v>
      </c>
    </row>
    <row r="21" spans="1:9" ht="18" customHeight="1" x14ac:dyDescent="0.3">
      <c r="A21" s="27">
        <v>13</v>
      </c>
      <c r="B21" s="32" t="s">
        <v>72</v>
      </c>
      <c r="C21" s="43" t="s">
        <v>68</v>
      </c>
      <c r="D21" s="29">
        <f>'SYNTHESE CS REGION LABE'!I21</f>
        <v>4520</v>
      </c>
      <c r="E21" s="29">
        <f>'SYNTHESE CS REGION FARANAH'!H21</f>
        <v>4900</v>
      </c>
      <c r="F21" s="29">
        <f t="shared" si="0"/>
        <v>9420</v>
      </c>
      <c r="G21" s="29">
        <v>532</v>
      </c>
      <c r="H21" s="29">
        <f t="shared" si="1"/>
        <v>5011440</v>
      </c>
    </row>
    <row r="22" spans="1:9" ht="18.75" customHeight="1" x14ac:dyDescent="0.3">
      <c r="A22" s="27">
        <v>14</v>
      </c>
      <c r="B22" s="32" t="s">
        <v>73</v>
      </c>
      <c r="C22" s="43" t="s">
        <v>68</v>
      </c>
      <c r="D22" s="29">
        <f>'SYNTHESE CS REGION LABE'!I22</f>
        <v>4570</v>
      </c>
      <c r="E22" s="29">
        <f>'SYNTHESE CS REGION FARANAH'!H22</f>
        <v>4900</v>
      </c>
      <c r="F22" s="29">
        <f t="shared" si="0"/>
        <v>9470</v>
      </c>
      <c r="G22" s="29">
        <v>532</v>
      </c>
      <c r="H22" s="29">
        <f t="shared" si="1"/>
        <v>5038040</v>
      </c>
    </row>
    <row r="23" spans="1:9" ht="28.8" x14ac:dyDescent="0.3">
      <c r="A23" s="27">
        <v>15</v>
      </c>
      <c r="B23" s="30" t="s">
        <v>19</v>
      </c>
      <c r="C23" s="43" t="s">
        <v>69</v>
      </c>
      <c r="D23" s="29">
        <f>'SYNTHESE CS REGION LABE'!I23</f>
        <v>1692</v>
      </c>
      <c r="E23" s="29">
        <f>'SYNTHESE CS REGION FARANAH'!H23</f>
        <v>1764</v>
      </c>
      <c r="F23" s="29">
        <f t="shared" si="0"/>
        <v>3456</v>
      </c>
      <c r="G23" s="29">
        <v>5190</v>
      </c>
      <c r="H23" s="29">
        <f t="shared" si="1"/>
        <v>17936640</v>
      </c>
    </row>
    <row r="24" spans="1:9" ht="14.4" x14ac:dyDescent="0.3">
      <c r="A24" s="27">
        <v>16</v>
      </c>
      <c r="B24" s="30" t="s">
        <v>74</v>
      </c>
      <c r="C24" s="43" t="s">
        <v>67</v>
      </c>
      <c r="D24" s="29">
        <f>'SYNTHESE CS REGION LABE'!I24</f>
        <v>930</v>
      </c>
      <c r="E24" s="29">
        <f>'SYNTHESE CS REGION FARANAH'!H24</f>
        <v>980</v>
      </c>
      <c r="F24" s="29">
        <f t="shared" si="0"/>
        <v>1910</v>
      </c>
      <c r="G24" s="29">
        <v>1500</v>
      </c>
      <c r="H24" s="29">
        <f t="shared" si="1"/>
        <v>2865000</v>
      </c>
    </row>
    <row r="25" spans="1:9" ht="14.4" x14ac:dyDescent="0.3">
      <c r="A25" s="27">
        <v>17</v>
      </c>
      <c r="B25" s="30" t="s">
        <v>75</v>
      </c>
      <c r="C25" s="43" t="s">
        <v>67</v>
      </c>
      <c r="D25" s="29">
        <f>'SYNTHESE CS REGION LABE'!I25</f>
        <v>18390</v>
      </c>
      <c r="E25" s="29">
        <f>'SYNTHESE CS REGION FARANAH'!H25</f>
        <v>17290</v>
      </c>
      <c r="F25" s="29">
        <f t="shared" si="0"/>
        <v>35680</v>
      </c>
      <c r="G25" s="29">
        <v>981</v>
      </c>
      <c r="H25" s="29">
        <f t="shared" si="1"/>
        <v>35002080</v>
      </c>
    </row>
    <row r="26" spans="1:9" ht="14.4" x14ac:dyDescent="0.3">
      <c r="A26" s="27">
        <v>18</v>
      </c>
      <c r="B26" s="30" t="s">
        <v>76</v>
      </c>
      <c r="C26" s="43" t="s">
        <v>66</v>
      </c>
      <c r="D26" s="29">
        <f>'SYNTHESE CS REGION LABE'!I26</f>
        <v>37260</v>
      </c>
      <c r="E26" s="29">
        <f>'SYNTHESE CS REGION FARANAH'!H26</f>
        <v>34580</v>
      </c>
      <c r="F26" s="29">
        <f t="shared" si="0"/>
        <v>71840</v>
      </c>
      <c r="G26" s="29">
        <v>685</v>
      </c>
      <c r="H26" s="29">
        <f t="shared" si="1"/>
        <v>49210400</v>
      </c>
    </row>
    <row r="27" spans="1:9" ht="14.4" x14ac:dyDescent="0.3">
      <c r="A27" s="27">
        <v>19</v>
      </c>
      <c r="B27" s="30" t="s">
        <v>77</v>
      </c>
      <c r="C27" s="43" t="s">
        <v>66</v>
      </c>
      <c r="D27" s="29">
        <f>'SYNTHESE CS REGION LABE'!I27</f>
        <v>3894</v>
      </c>
      <c r="E27" s="29">
        <f>'SYNTHESE CS REGION FARANAH'!H27</f>
        <v>3458</v>
      </c>
      <c r="F27" s="29">
        <f t="shared" si="0"/>
        <v>7352</v>
      </c>
      <c r="G27" s="29">
        <v>200</v>
      </c>
      <c r="H27" s="29">
        <f t="shared" si="1"/>
        <v>1470400</v>
      </c>
    </row>
    <row r="28" spans="1:9" ht="14.4" x14ac:dyDescent="0.3">
      <c r="A28" s="27">
        <v>20</v>
      </c>
      <c r="B28" s="30" t="s">
        <v>20</v>
      </c>
      <c r="C28" s="43" t="s">
        <v>67</v>
      </c>
      <c r="D28" s="29">
        <f>'SYNTHESE CS REGION LABE'!I28</f>
        <v>10080</v>
      </c>
      <c r="E28" s="29">
        <f>'SYNTHESE CS REGION FARANAH'!H28</f>
        <v>3480</v>
      </c>
      <c r="F28" s="29">
        <f t="shared" si="0"/>
        <v>13560</v>
      </c>
      <c r="G28" s="29">
        <v>26800</v>
      </c>
      <c r="H28" s="29">
        <f t="shared" si="1"/>
        <v>363408000</v>
      </c>
    </row>
    <row r="29" spans="1:9" ht="27.75" customHeight="1" x14ac:dyDescent="0.3">
      <c r="A29" s="27">
        <v>21</v>
      </c>
      <c r="B29" s="33" t="s">
        <v>59</v>
      </c>
      <c r="C29" s="43" t="s">
        <v>67</v>
      </c>
      <c r="D29" s="29">
        <f>'SYNTHESE CS REGION LABE'!I29</f>
        <v>9444</v>
      </c>
      <c r="E29" s="29">
        <f>'SYNTHESE CS REGION FARANAH'!H29</f>
        <v>10838</v>
      </c>
      <c r="F29" s="29">
        <f t="shared" si="0"/>
        <v>20282</v>
      </c>
      <c r="G29" s="48">
        <v>6947.1</v>
      </c>
      <c r="H29" s="29">
        <f t="shared" si="1"/>
        <v>140901082.20000002</v>
      </c>
      <c r="I29" s="50"/>
    </row>
    <row r="30" spans="1:9" ht="33" customHeight="1" x14ac:dyDescent="0.3">
      <c r="A30" s="27">
        <v>22</v>
      </c>
      <c r="B30" s="33" t="s">
        <v>22</v>
      </c>
      <c r="C30" s="43" t="s">
        <v>67</v>
      </c>
      <c r="D30" s="29">
        <f>'SYNTHESE CS REGION LABE'!I30</f>
        <v>9480</v>
      </c>
      <c r="E30" s="29">
        <f>'SYNTHESE CS REGION FARANAH'!H30</f>
        <v>3242</v>
      </c>
      <c r="F30" s="29">
        <f t="shared" si="0"/>
        <v>12722</v>
      </c>
      <c r="G30" s="48">
        <v>20000</v>
      </c>
      <c r="H30" s="29">
        <f t="shared" si="1"/>
        <v>254440000</v>
      </c>
      <c r="I30" s="50"/>
    </row>
    <row r="31" spans="1:9" ht="14.4" x14ac:dyDescent="0.3">
      <c r="A31" s="27">
        <v>23</v>
      </c>
      <c r="B31" s="30" t="s">
        <v>23</v>
      </c>
      <c r="C31" s="43"/>
      <c r="D31" s="29">
        <f>'SYNTHESE CS REGION LABE'!I31</f>
        <v>210000</v>
      </c>
      <c r="E31" s="29">
        <f>'SYNTHESE CS REGION FARANAH'!H31</f>
        <v>164500</v>
      </c>
      <c r="F31" s="29">
        <f t="shared" si="0"/>
        <v>374500</v>
      </c>
      <c r="G31" s="29">
        <v>150</v>
      </c>
      <c r="H31" s="29">
        <f t="shared" si="1"/>
        <v>56175000</v>
      </c>
    </row>
    <row r="32" spans="1:9" ht="14.4" x14ac:dyDescent="0.3">
      <c r="A32" s="27">
        <v>24</v>
      </c>
      <c r="B32" s="32" t="s">
        <v>24</v>
      </c>
      <c r="C32" s="43" t="s">
        <v>67</v>
      </c>
      <c r="D32" s="29">
        <f>'SYNTHESE CS REGION LABE'!I32</f>
        <v>1512</v>
      </c>
      <c r="E32" s="29">
        <f>'SYNTHESE CS REGION FARANAH'!H32</f>
        <v>1120</v>
      </c>
      <c r="F32" s="29">
        <f t="shared" si="0"/>
        <v>2632</v>
      </c>
      <c r="G32" s="34">
        <v>34500</v>
      </c>
      <c r="H32" s="29">
        <f t="shared" si="1"/>
        <v>90804000</v>
      </c>
    </row>
    <row r="33" spans="1:9" ht="31.5" customHeight="1" x14ac:dyDescent="0.3">
      <c r="A33" s="27">
        <v>25</v>
      </c>
      <c r="B33" s="30" t="s">
        <v>25</v>
      </c>
      <c r="C33" s="43" t="s">
        <v>65</v>
      </c>
      <c r="D33" s="29">
        <f>'SYNTHESE CS REGION LABE'!I33</f>
        <v>2744890.5</v>
      </c>
      <c r="E33" s="29">
        <f>'SYNTHESE CS REGION FARANAH'!H33</f>
        <v>7036858.5216389997</v>
      </c>
      <c r="F33" s="29">
        <f t="shared" si="0"/>
        <v>9781749.0216390006</v>
      </c>
      <c r="G33" s="29">
        <v>27</v>
      </c>
      <c r="H33" s="29">
        <f t="shared" si="1"/>
        <v>264107223.58425301</v>
      </c>
    </row>
    <row r="34" spans="1:9" ht="15" customHeight="1" x14ac:dyDescent="0.3">
      <c r="A34" s="64" t="s">
        <v>26</v>
      </c>
      <c r="B34" s="65"/>
      <c r="C34" s="65"/>
      <c r="D34" s="65"/>
      <c r="E34" s="65"/>
      <c r="F34" s="65"/>
      <c r="G34" s="66"/>
      <c r="H34" s="35">
        <f>SUM(H9:H33)</f>
        <v>2543341434.1484952</v>
      </c>
    </row>
    <row r="35" spans="1:9" x14ac:dyDescent="0.3">
      <c r="A35" s="67" t="s">
        <v>60</v>
      </c>
      <c r="B35" s="68"/>
      <c r="C35" s="68"/>
      <c r="D35" s="68"/>
      <c r="E35" s="68"/>
      <c r="F35" s="68"/>
      <c r="G35" s="68"/>
      <c r="H35" s="69"/>
    </row>
    <row r="36" spans="1:9" x14ac:dyDescent="0.3">
      <c r="A36" s="36">
        <v>1</v>
      </c>
      <c r="B36" s="36" t="s">
        <v>61</v>
      </c>
      <c r="C36" s="45"/>
      <c r="D36" s="29">
        <f>'SYNTHESE CS REGION LABE'!I36</f>
        <v>50223.735000000001</v>
      </c>
      <c r="E36" s="29">
        <f>'SYNTHESE CS REGION FARANAH'!H36</f>
        <v>34515.993816888753</v>
      </c>
      <c r="F36" s="29">
        <f t="shared" ref="F36:F56" si="2">D36+E36</f>
        <v>84739.728816888761</v>
      </c>
      <c r="G36" s="29">
        <v>1500</v>
      </c>
      <c r="H36" s="29">
        <f t="shared" ref="H36:H56" si="3">F36*G36</f>
        <v>127109593.22533314</v>
      </c>
      <c r="I36" s="1" t="s">
        <v>83</v>
      </c>
    </row>
    <row r="37" spans="1:9" x14ac:dyDescent="0.3">
      <c r="A37" s="36">
        <v>2</v>
      </c>
      <c r="B37" s="36" t="s">
        <v>29</v>
      </c>
      <c r="C37" s="45"/>
      <c r="D37" s="29">
        <f>'SYNTHESE CS REGION LABE'!I37</f>
        <v>558041.5</v>
      </c>
      <c r="E37" s="29">
        <f>'SYNTHESE CS REGION FARANAH'!H37</f>
        <v>383511.04240987502</v>
      </c>
      <c r="F37" s="29">
        <f t="shared" si="2"/>
        <v>941552.54240987496</v>
      </c>
      <c r="G37" s="29">
        <v>800</v>
      </c>
      <c r="H37" s="29">
        <f t="shared" si="3"/>
        <v>753242033.92789996</v>
      </c>
    </row>
    <row r="38" spans="1:9" x14ac:dyDescent="0.3">
      <c r="A38" s="36">
        <v>3</v>
      </c>
      <c r="B38" s="36" t="s">
        <v>30</v>
      </c>
      <c r="C38" s="45"/>
      <c r="D38" s="29">
        <f>'SYNTHESE CS REGION LABE'!I38</f>
        <v>44643.319999999992</v>
      </c>
      <c r="E38" s="29">
        <f>'SYNTHESE CS REGION FARANAH'!H38</f>
        <v>30680.883392790005</v>
      </c>
      <c r="F38" s="29">
        <f t="shared" si="2"/>
        <v>75324.20339278999</v>
      </c>
      <c r="G38" s="29">
        <v>1000</v>
      </c>
      <c r="H38" s="29">
        <f t="shared" si="3"/>
        <v>75324203.39278999</v>
      </c>
    </row>
    <row r="39" spans="1:9" x14ac:dyDescent="0.3">
      <c r="A39" s="36">
        <v>4</v>
      </c>
      <c r="B39" s="36" t="s">
        <v>31</v>
      </c>
      <c r="C39" s="45"/>
      <c r="D39" s="29">
        <f>'SYNTHESE CS REGION LABE'!I39</f>
        <v>50223.735000000001</v>
      </c>
      <c r="E39" s="29">
        <f>'SYNTHESE CS REGION FARANAH'!H39</f>
        <v>34515.993816888753</v>
      </c>
      <c r="F39" s="29">
        <f t="shared" si="2"/>
        <v>84739.728816888761</v>
      </c>
      <c r="G39" s="29">
        <v>1500</v>
      </c>
      <c r="H39" s="29">
        <f t="shared" si="3"/>
        <v>127109593.22533314</v>
      </c>
    </row>
    <row r="40" spans="1:9" x14ac:dyDescent="0.3">
      <c r="A40" s="36">
        <v>5</v>
      </c>
      <c r="B40" s="36" t="s">
        <v>32</v>
      </c>
      <c r="C40" s="45"/>
      <c r="D40" s="29">
        <f>'SYNTHESE CS REGION LABE'!I40</f>
        <v>50223.735000000001</v>
      </c>
      <c r="E40" s="29">
        <f>'SYNTHESE CS REGION FARANAH'!H40</f>
        <v>34515.993816888753</v>
      </c>
      <c r="F40" s="29">
        <f t="shared" si="2"/>
        <v>84739.728816888761</v>
      </c>
      <c r="G40" s="29">
        <v>1000</v>
      </c>
      <c r="H40" s="29">
        <f t="shared" si="3"/>
        <v>84739728.816888765</v>
      </c>
    </row>
    <row r="41" spans="1:9" x14ac:dyDescent="0.3">
      <c r="A41" s="36">
        <v>6</v>
      </c>
      <c r="B41" s="36" t="s">
        <v>33</v>
      </c>
      <c r="C41" s="45"/>
      <c r="D41" s="29">
        <f>'SYNTHESE CS REGION LABE'!I41</f>
        <v>66964.98</v>
      </c>
      <c r="E41" s="29">
        <f>'SYNTHESE CS REGION FARANAH'!H41</f>
        <v>46021.325089184997</v>
      </c>
      <c r="F41" s="29">
        <f t="shared" si="2"/>
        <v>112986.30508918499</v>
      </c>
      <c r="G41" s="29">
        <v>1000</v>
      </c>
      <c r="H41" s="29">
        <f t="shared" si="3"/>
        <v>112986305.08918498</v>
      </c>
    </row>
    <row r="42" spans="1:9" x14ac:dyDescent="0.3">
      <c r="A42" s="36">
        <v>7</v>
      </c>
      <c r="B42" s="36" t="s">
        <v>34</v>
      </c>
      <c r="C42" s="45"/>
      <c r="D42" s="29">
        <f>'SYNTHESE CS REGION LABE'!I42</f>
        <v>7520</v>
      </c>
      <c r="E42" s="29">
        <f>'SYNTHESE CS REGION FARANAH'!H42</f>
        <v>7840</v>
      </c>
      <c r="F42" s="29">
        <f t="shared" si="2"/>
        <v>15360</v>
      </c>
      <c r="G42" s="29">
        <v>1000</v>
      </c>
      <c r="H42" s="29">
        <f t="shared" si="3"/>
        <v>15360000</v>
      </c>
    </row>
    <row r="43" spans="1:9" x14ac:dyDescent="0.3">
      <c r="A43" s="36">
        <v>8</v>
      </c>
      <c r="B43" s="36" t="s">
        <v>35</v>
      </c>
      <c r="C43" s="45"/>
      <c r="D43" s="29">
        <f>'SYNTHESE CS REGION LABE'!I43</f>
        <v>966</v>
      </c>
      <c r="E43" s="29">
        <f>'SYNTHESE CS REGION FARANAH'!H43</f>
        <v>894</v>
      </c>
      <c r="F43" s="29">
        <f t="shared" si="2"/>
        <v>1860</v>
      </c>
      <c r="G43" s="29">
        <v>100000</v>
      </c>
      <c r="H43" s="29">
        <f t="shared" si="3"/>
        <v>186000000</v>
      </c>
    </row>
    <row r="44" spans="1:9" x14ac:dyDescent="0.3">
      <c r="A44" s="36">
        <v>9</v>
      </c>
      <c r="B44" s="36" t="s">
        <v>36</v>
      </c>
      <c r="C44" s="45"/>
      <c r="D44" s="29">
        <f>'SYNTHESE CS REGION LABE'!I44</f>
        <v>210</v>
      </c>
      <c r="E44" s="29">
        <f>'SYNTHESE CS REGION FARANAH'!H44</f>
        <v>226</v>
      </c>
      <c r="F44" s="29">
        <f t="shared" si="2"/>
        <v>436</v>
      </c>
      <c r="G44" s="29">
        <v>100000</v>
      </c>
      <c r="H44" s="29">
        <f t="shared" si="3"/>
        <v>43600000</v>
      </c>
    </row>
    <row r="45" spans="1:9" x14ac:dyDescent="0.3">
      <c r="A45" s="36">
        <v>10</v>
      </c>
      <c r="B45" s="36" t="s">
        <v>37</v>
      </c>
      <c r="C45" s="45"/>
      <c r="D45" s="29">
        <f>'SYNTHESE CS REGION LABE'!I45</f>
        <v>214</v>
      </c>
      <c r="E45" s="29">
        <f>'SYNTHESE CS REGION FARANAH'!H45</f>
        <v>229</v>
      </c>
      <c r="F45" s="29">
        <f t="shared" si="2"/>
        <v>443</v>
      </c>
      <c r="G45" s="29">
        <v>100000</v>
      </c>
      <c r="H45" s="29">
        <f t="shared" si="3"/>
        <v>44300000</v>
      </c>
    </row>
    <row r="46" spans="1:9" x14ac:dyDescent="0.3">
      <c r="A46" s="36">
        <v>11</v>
      </c>
      <c r="B46" s="36" t="s">
        <v>38</v>
      </c>
      <c r="C46" s="45"/>
      <c r="D46" s="29">
        <f>'SYNTHESE CS REGION LABE'!I46</f>
        <v>209</v>
      </c>
      <c r="E46" s="29">
        <f>'SYNTHESE CS REGION FARANAH'!H46</f>
        <v>222</v>
      </c>
      <c r="F46" s="29">
        <f t="shared" si="2"/>
        <v>431</v>
      </c>
      <c r="G46" s="29">
        <v>100000</v>
      </c>
      <c r="H46" s="29">
        <f t="shared" si="3"/>
        <v>43100000</v>
      </c>
    </row>
    <row r="47" spans="1:9" x14ac:dyDescent="0.3">
      <c r="A47" s="36">
        <v>12</v>
      </c>
      <c r="B47" s="36" t="s">
        <v>62</v>
      </c>
      <c r="C47" s="45"/>
      <c r="D47" s="29">
        <f>'SYNTHESE CS REGION LABE'!I47</f>
        <v>2380</v>
      </c>
      <c r="E47" s="29">
        <f>'SYNTHESE CS REGION FARANAH'!H47</f>
        <v>3070</v>
      </c>
      <c r="F47" s="29">
        <f t="shared" si="2"/>
        <v>5450</v>
      </c>
      <c r="G47" s="29">
        <v>1000</v>
      </c>
      <c r="H47" s="29">
        <f t="shared" si="3"/>
        <v>5450000</v>
      </c>
    </row>
    <row r="48" spans="1:9" x14ac:dyDescent="0.3">
      <c r="A48" s="36">
        <v>13</v>
      </c>
      <c r="B48" s="36" t="s">
        <v>40</v>
      </c>
      <c r="C48" s="45"/>
      <c r="D48" s="29">
        <f>'SYNTHESE CS REGION LABE'!I48</f>
        <v>47</v>
      </c>
      <c r="E48" s="29">
        <f>'SYNTHESE CS REGION FARANAH'!H48</f>
        <v>49</v>
      </c>
      <c r="F48" s="29">
        <f t="shared" si="2"/>
        <v>96</v>
      </c>
      <c r="G48" s="29">
        <v>100000</v>
      </c>
      <c r="H48" s="29">
        <f t="shared" si="3"/>
        <v>9600000</v>
      </c>
    </row>
    <row r="49" spans="1:9" x14ac:dyDescent="0.3">
      <c r="A49" s="36">
        <v>14</v>
      </c>
      <c r="B49" s="36" t="s">
        <v>41</v>
      </c>
      <c r="C49" s="45"/>
      <c r="D49" s="29">
        <f>'SYNTHESE CS REGION LABE'!I49</f>
        <v>71</v>
      </c>
      <c r="E49" s="29">
        <f>'SYNTHESE CS REGION FARANAH'!H49</f>
        <v>84</v>
      </c>
      <c r="F49" s="29">
        <f t="shared" si="2"/>
        <v>155</v>
      </c>
      <c r="G49" s="29">
        <v>45000</v>
      </c>
      <c r="H49" s="29">
        <f t="shared" si="3"/>
        <v>6975000</v>
      </c>
    </row>
    <row r="50" spans="1:9" x14ac:dyDescent="0.3">
      <c r="A50" s="36">
        <v>15</v>
      </c>
      <c r="B50" s="36" t="s">
        <v>42</v>
      </c>
      <c r="C50" s="45"/>
      <c r="D50" s="29">
        <f>'SYNTHESE CS REGION LABE'!I50</f>
        <v>228</v>
      </c>
      <c r="E50" s="29">
        <f>'SYNTHESE CS REGION FARANAH'!H50</f>
        <v>209</v>
      </c>
      <c r="F50" s="29">
        <f t="shared" si="2"/>
        <v>437</v>
      </c>
      <c r="G50" s="29">
        <v>45000</v>
      </c>
      <c r="H50" s="29">
        <f t="shared" si="3"/>
        <v>19665000</v>
      </c>
    </row>
    <row r="51" spans="1:9" x14ac:dyDescent="0.3">
      <c r="A51" s="36">
        <v>16</v>
      </c>
      <c r="B51" s="36" t="s">
        <v>43</v>
      </c>
      <c r="C51" s="45"/>
      <c r="D51" s="29">
        <f>'SYNTHESE CS REGION LABE'!I51</f>
        <v>227</v>
      </c>
      <c r="E51" s="29">
        <f>'SYNTHESE CS REGION FARANAH'!H51</f>
        <v>210</v>
      </c>
      <c r="F51" s="29">
        <f t="shared" si="2"/>
        <v>437</v>
      </c>
      <c r="G51" s="29">
        <v>45000</v>
      </c>
      <c r="H51" s="29">
        <f t="shared" si="3"/>
        <v>19665000</v>
      </c>
    </row>
    <row r="52" spans="1:9" x14ac:dyDescent="0.3">
      <c r="A52" s="36">
        <v>17</v>
      </c>
      <c r="B52" s="36" t="s">
        <v>44</v>
      </c>
      <c r="C52" s="45"/>
      <c r="D52" s="29">
        <f>'SYNTHESE CS REGION LABE'!I52</f>
        <v>421</v>
      </c>
      <c r="E52" s="29">
        <f>'SYNTHESE CS REGION FARANAH'!H52</f>
        <v>412</v>
      </c>
      <c r="F52" s="29">
        <f t="shared" si="2"/>
        <v>833</v>
      </c>
      <c r="G52" s="29">
        <v>30000</v>
      </c>
      <c r="H52" s="29">
        <f t="shared" si="3"/>
        <v>24990000</v>
      </c>
    </row>
    <row r="53" spans="1:9" x14ac:dyDescent="0.3">
      <c r="A53" s="36">
        <v>18</v>
      </c>
      <c r="B53" s="36" t="s">
        <v>45</v>
      </c>
      <c r="C53" s="45"/>
      <c r="D53" s="29">
        <f>'SYNTHESE CS REGION LABE'!I53</f>
        <v>863</v>
      </c>
      <c r="E53" s="29">
        <f>'SYNTHESE CS REGION FARANAH'!H53</f>
        <v>412</v>
      </c>
      <c r="F53" s="29">
        <f t="shared" si="2"/>
        <v>1275</v>
      </c>
      <c r="G53" s="29">
        <v>45000</v>
      </c>
      <c r="H53" s="29">
        <f t="shared" si="3"/>
        <v>57375000</v>
      </c>
    </row>
    <row r="54" spans="1:9" x14ac:dyDescent="0.3">
      <c r="A54" s="36">
        <v>19</v>
      </c>
      <c r="B54" s="36" t="s">
        <v>46</v>
      </c>
      <c r="C54" s="45"/>
      <c r="D54" s="29">
        <f>'SYNTHESE CS REGION LABE'!I54</f>
        <v>232</v>
      </c>
      <c r="E54" s="29">
        <f>'SYNTHESE CS REGION FARANAH'!H54</f>
        <v>203</v>
      </c>
      <c r="F54" s="29">
        <f t="shared" si="2"/>
        <v>435</v>
      </c>
      <c r="G54" s="29">
        <v>65000</v>
      </c>
      <c r="H54" s="29">
        <f t="shared" si="3"/>
        <v>28275000</v>
      </c>
      <c r="I54" s="37"/>
    </row>
    <row r="55" spans="1:9" ht="14.4" x14ac:dyDescent="0.3">
      <c r="A55" s="36">
        <v>20</v>
      </c>
      <c r="B55" s="38" t="s">
        <v>47</v>
      </c>
      <c r="C55" s="46"/>
      <c r="D55" s="29">
        <f>'SYNTHESE CS REGION LABE'!I55</f>
        <v>92</v>
      </c>
      <c r="E55" s="29">
        <f>'SYNTHESE CS REGION FARANAH'!H55</f>
        <v>166</v>
      </c>
      <c r="F55" s="29">
        <f t="shared" si="2"/>
        <v>258</v>
      </c>
      <c r="G55" s="29">
        <v>50000</v>
      </c>
      <c r="H55" s="29">
        <f t="shared" si="3"/>
        <v>12900000</v>
      </c>
    </row>
    <row r="56" spans="1:9" ht="14.4" x14ac:dyDescent="0.3">
      <c r="A56" s="39">
        <v>21</v>
      </c>
      <c r="B56" s="40" t="s">
        <v>48</v>
      </c>
      <c r="C56" s="47"/>
      <c r="D56" s="29">
        <f>'SYNTHESE CS REGION LABE'!I56</f>
        <v>92</v>
      </c>
      <c r="E56" s="29">
        <f>'SYNTHESE CS REGION FARANAH'!H56</f>
        <v>166</v>
      </c>
      <c r="F56" s="29">
        <f t="shared" si="2"/>
        <v>258</v>
      </c>
      <c r="G56" s="29">
        <v>50000</v>
      </c>
      <c r="H56" s="29">
        <f t="shared" si="3"/>
        <v>12900000</v>
      </c>
      <c r="I56" s="37"/>
    </row>
    <row r="57" spans="1:9" ht="15" customHeight="1" x14ac:dyDescent="0.3">
      <c r="A57" s="64" t="s">
        <v>26</v>
      </c>
      <c r="B57" s="65"/>
      <c r="C57" s="65"/>
      <c r="D57" s="65"/>
      <c r="E57" s="65"/>
      <c r="F57" s="65"/>
      <c r="G57" s="66"/>
      <c r="H57" s="35">
        <f>SUM(H36:H56)</f>
        <v>1810666457.6774299</v>
      </c>
    </row>
    <row r="58" spans="1:9" ht="15" customHeight="1" x14ac:dyDescent="0.3">
      <c r="A58" s="54" t="s">
        <v>50</v>
      </c>
      <c r="B58" s="55"/>
      <c r="C58" s="55"/>
      <c r="D58" s="55"/>
      <c r="E58" s="55"/>
      <c r="F58" s="55"/>
      <c r="G58" s="56"/>
      <c r="H58" s="35">
        <f>H57+H34</f>
        <v>4354007891.8259249</v>
      </c>
    </row>
    <row r="59" spans="1:9" ht="14.4" x14ac:dyDescent="0.3">
      <c r="A59" s="57" t="s">
        <v>51</v>
      </c>
      <c r="B59" s="58"/>
      <c r="C59" s="58"/>
      <c r="D59" s="58"/>
      <c r="E59" s="58"/>
      <c r="F59" s="58"/>
      <c r="G59" s="59"/>
      <c r="H59" s="42">
        <f>H58/9000</f>
        <v>483778.65464732499</v>
      </c>
    </row>
  </sheetData>
  <mergeCells count="8">
    <mergeCell ref="A58:G58"/>
    <mergeCell ref="A59:G59"/>
    <mergeCell ref="A2:G2"/>
    <mergeCell ref="A3:G3"/>
    <mergeCell ref="A8:H8"/>
    <mergeCell ref="A34:G34"/>
    <mergeCell ref="A35:H35"/>
    <mergeCell ref="A57:G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SYNTHESE CS REGION LABE</vt:lpstr>
      <vt:lpstr>SYNTHESE CS REGION FARANAH</vt:lpstr>
      <vt:lpstr>CONSOLIDE CS ZONE DU PROJET</vt:lpstr>
      <vt:lpstr>'SYNTHESE CS REGION FARANAH'!Zone_d_impression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PASSP GUINEE</dc:creator>
  <cp:lastModifiedBy>HP ENVY</cp:lastModifiedBy>
  <dcterms:created xsi:type="dcterms:W3CDTF">2016-12-18T14:02:44Z</dcterms:created>
  <dcterms:modified xsi:type="dcterms:W3CDTF">2016-12-27T09:31:14Z</dcterms:modified>
</cp:coreProperties>
</file>