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ENVY\Documents\PASSP 1 GN 16 nov 2016\MSHP\DNPL\QUANTIFICATION DEC 2016\"/>
    </mc:Choice>
  </mc:AlternateContent>
  <bookViews>
    <workbookView xWindow="0" yWindow="0" windowWidth="23040" windowHeight="9408"/>
  </bookViews>
  <sheets>
    <sheet name="DRS FARANAH" sheetId="2" r:id="rId1"/>
    <sheet name="DRS LABE" sheetId="1" r:id="rId2"/>
    <sheet name="Total Zone Projet" sheetId="3" r:id="rId3"/>
    <sheet name="TOTAL" sheetId="4" r:id="rId4"/>
    <sheet name="PRODUITS A AJOUTER" sheetId="5" r:id="rId5"/>
  </sheets>
  <externalReferences>
    <externalReference r:id="rId6"/>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7" i="4" l="1"/>
  <c r="G86" i="4" l="1"/>
  <c r="H85" i="2"/>
  <c r="G85" i="2"/>
  <c r="F85" i="2"/>
  <c r="E85" i="2"/>
  <c r="H84" i="2"/>
  <c r="G84" i="2"/>
  <c r="F84" i="2"/>
  <c r="E84" i="2"/>
  <c r="H83" i="2"/>
  <c r="G83" i="2"/>
  <c r="F83" i="2"/>
  <c r="E83" i="2"/>
  <c r="H82" i="2"/>
  <c r="G82" i="2"/>
  <c r="F82" i="2"/>
  <c r="E82" i="2"/>
  <c r="H81" i="2"/>
  <c r="G81" i="2"/>
  <c r="F81" i="2"/>
  <c r="E81" i="2"/>
  <c r="H80" i="2"/>
  <c r="G80" i="2"/>
  <c r="F80" i="2"/>
  <c r="E80" i="2"/>
  <c r="H79" i="2"/>
  <c r="G79" i="2"/>
  <c r="F79" i="2"/>
  <c r="E79" i="2"/>
  <c r="H78" i="2"/>
  <c r="G78" i="2"/>
  <c r="F78" i="2"/>
  <c r="E78" i="2"/>
  <c r="H77" i="2"/>
  <c r="G77" i="2"/>
  <c r="F77" i="2"/>
  <c r="E77" i="2"/>
  <c r="H76" i="2"/>
  <c r="G76" i="2"/>
  <c r="F76" i="2"/>
  <c r="E76" i="2"/>
  <c r="H75" i="2"/>
  <c r="G75" i="2"/>
  <c r="F75" i="2"/>
  <c r="E75" i="2"/>
  <c r="H74" i="2"/>
  <c r="G74" i="2"/>
  <c r="F74" i="2"/>
  <c r="E74" i="2"/>
  <c r="H73" i="2"/>
  <c r="G73" i="2"/>
  <c r="F73" i="2"/>
  <c r="E73" i="2"/>
  <c r="H72" i="2"/>
  <c r="G72" i="2"/>
  <c r="F72" i="2"/>
  <c r="E72" i="2"/>
  <c r="H71" i="2"/>
  <c r="G71" i="2"/>
  <c r="F71" i="2"/>
  <c r="E71" i="2"/>
  <c r="H70" i="2"/>
  <c r="G70" i="2"/>
  <c r="F70" i="2"/>
  <c r="E70" i="2"/>
  <c r="H69" i="2"/>
  <c r="G69" i="2"/>
  <c r="F69" i="2"/>
  <c r="E69" i="2"/>
  <c r="H68" i="2"/>
  <c r="G68" i="2"/>
  <c r="F68" i="2"/>
  <c r="E68" i="2"/>
  <c r="H67" i="2"/>
  <c r="G67" i="2"/>
  <c r="F67" i="2"/>
  <c r="E67" i="2"/>
  <c r="H66" i="2"/>
  <c r="G66" i="2"/>
  <c r="F66" i="2"/>
  <c r="E66" i="2"/>
  <c r="H65" i="2"/>
  <c r="G65" i="2"/>
  <c r="F65" i="2"/>
  <c r="E65" i="2"/>
  <c r="H64" i="2"/>
  <c r="G64" i="2"/>
  <c r="F64" i="2"/>
  <c r="E64" i="2"/>
  <c r="H63" i="2"/>
  <c r="G63" i="2"/>
  <c r="F63" i="2"/>
  <c r="E63" i="2"/>
  <c r="H62" i="2"/>
  <c r="G62" i="2"/>
  <c r="F62" i="2"/>
  <c r="E62" i="2"/>
  <c r="H61" i="2"/>
  <c r="G61" i="2"/>
  <c r="F61" i="2"/>
  <c r="E61" i="2"/>
  <c r="H60" i="2"/>
  <c r="G60" i="2"/>
  <c r="F60" i="2"/>
  <c r="E60" i="2"/>
  <c r="H59" i="2"/>
  <c r="G59" i="2"/>
  <c r="F59" i="2"/>
  <c r="E59" i="2"/>
  <c r="H58" i="2"/>
  <c r="G58" i="2"/>
  <c r="F58" i="2"/>
  <c r="E58" i="2"/>
  <c r="H57" i="2"/>
  <c r="G57" i="2"/>
  <c r="F57" i="2"/>
  <c r="E57" i="2"/>
  <c r="H56" i="2"/>
  <c r="G56" i="2"/>
  <c r="F56" i="2"/>
  <c r="E56" i="2"/>
  <c r="H55" i="2"/>
  <c r="G55" i="2"/>
  <c r="F55" i="2"/>
  <c r="E55" i="2"/>
  <c r="H54" i="2"/>
  <c r="G54" i="2"/>
  <c r="F54" i="2"/>
  <c r="E54" i="2"/>
  <c r="H53" i="2"/>
  <c r="G53" i="2"/>
  <c r="F53" i="2"/>
  <c r="E53" i="2"/>
  <c r="H52" i="2"/>
  <c r="G52" i="2"/>
  <c r="F52" i="2"/>
  <c r="E52" i="2"/>
  <c r="H51" i="2"/>
  <c r="G51" i="2"/>
  <c r="F51" i="2"/>
  <c r="E51" i="2"/>
  <c r="H50" i="2"/>
  <c r="G50" i="2"/>
  <c r="F50" i="2"/>
  <c r="E50" i="2"/>
  <c r="H49" i="2"/>
  <c r="G49" i="2"/>
  <c r="F49" i="2"/>
  <c r="E49" i="2"/>
  <c r="H48" i="2"/>
  <c r="G48" i="2"/>
  <c r="F48" i="2"/>
  <c r="E48" i="2"/>
  <c r="H47" i="2"/>
  <c r="G47" i="2"/>
  <c r="F47" i="2"/>
  <c r="E47" i="2"/>
  <c r="H46" i="2"/>
  <c r="G46" i="2"/>
  <c r="F46" i="2"/>
  <c r="E46" i="2"/>
  <c r="H45" i="2"/>
  <c r="G45" i="2"/>
  <c r="F45" i="2"/>
  <c r="E45" i="2"/>
  <c r="H44" i="2"/>
  <c r="G44" i="2"/>
  <c r="F44" i="2"/>
  <c r="E44" i="2"/>
  <c r="H43" i="2"/>
  <c r="G43" i="2"/>
  <c r="F43" i="2"/>
  <c r="E43" i="2"/>
  <c r="H42" i="2"/>
  <c r="G42" i="2"/>
  <c r="F42" i="2"/>
  <c r="E42" i="2"/>
  <c r="H41" i="2"/>
  <c r="G41" i="2"/>
  <c r="F41" i="2"/>
  <c r="E41" i="2"/>
  <c r="H40" i="2"/>
  <c r="G40" i="2"/>
  <c r="F40" i="2"/>
  <c r="E40" i="2"/>
  <c r="H39" i="2"/>
  <c r="G39" i="2"/>
  <c r="F39" i="2"/>
  <c r="E39" i="2"/>
  <c r="H38" i="2"/>
  <c r="G38" i="2"/>
  <c r="F38" i="2"/>
  <c r="E38" i="2"/>
  <c r="H37" i="2"/>
  <c r="G37" i="2"/>
  <c r="F37" i="2"/>
  <c r="E37" i="2"/>
  <c r="H36" i="2"/>
  <c r="G36" i="2"/>
  <c r="F36" i="2"/>
  <c r="E36" i="2"/>
  <c r="H35" i="2"/>
  <c r="G35" i="2"/>
  <c r="F35" i="2"/>
  <c r="E35" i="2"/>
  <c r="H34" i="2"/>
  <c r="G34" i="2"/>
  <c r="F34" i="2"/>
  <c r="E34" i="2"/>
  <c r="H33" i="2"/>
  <c r="G33" i="2"/>
  <c r="F33" i="2"/>
  <c r="E33" i="2"/>
  <c r="H32" i="2"/>
  <c r="G32" i="2"/>
  <c r="F32" i="2"/>
  <c r="E32" i="2"/>
  <c r="H31" i="2"/>
  <c r="G31" i="2"/>
  <c r="F31" i="2"/>
  <c r="E31" i="2"/>
  <c r="H30" i="2"/>
  <c r="G30" i="2"/>
  <c r="F30" i="2"/>
  <c r="E30" i="2"/>
  <c r="H29" i="2"/>
  <c r="G29" i="2"/>
  <c r="F29" i="2"/>
  <c r="E29" i="2"/>
  <c r="H28" i="2"/>
  <c r="G28" i="2"/>
  <c r="F28" i="2"/>
  <c r="E28" i="2"/>
  <c r="H27" i="2"/>
  <c r="G27" i="2"/>
  <c r="F27" i="2"/>
  <c r="E27" i="2"/>
  <c r="H26" i="2"/>
  <c r="G26" i="2"/>
  <c r="F26" i="2"/>
  <c r="E26" i="2"/>
  <c r="H25" i="2"/>
  <c r="G25" i="2"/>
  <c r="F25" i="2"/>
  <c r="E25" i="2"/>
  <c r="H24" i="2"/>
  <c r="G24" i="2"/>
  <c r="F24" i="2"/>
  <c r="E24" i="2"/>
  <c r="H23" i="2"/>
  <c r="G23" i="2"/>
  <c r="F23" i="2"/>
  <c r="E23" i="2"/>
  <c r="H22" i="2"/>
  <c r="G22" i="2"/>
  <c r="F22" i="2"/>
  <c r="E22" i="2"/>
  <c r="H21" i="2"/>
  <c r="G21" i="2"/>
  <c r="F21" i="2"/>
  <c r="E21" i="2"/>
  <c r="H20" i="2"/>
  <c r="G20" i="2"/>
  <c r="F20" i="2"/>
  <c r="E20" i="2"/>
  <c r="H19" i="2"/>
  <c r="G19" i="2"/>
  <c r="F19" i="2"/>
  <c r="E19" i="2"/>
  <c r="H18" i="2"/>
  <c r="G18" i="2"/>
  <c r="F18" i="2"/>
  <c r="E18" i="2"/>
  <c r="H17" i="2"/>
  <c r="G17" i="2"/>
  <c r="F17" i="2"/>
  <c r="E17" i="2"/>
  <c r="H16" i="2"/>
  <c r="G16" i="2"/>
  <c r="F16" i="2"/>
  <c r="E16" i="2"/>
  <c r="H15" i="2"/>
  <c r="G15" i="2"/>
  <c r="F15" i="2"/>
  <c r="E15" i="2"/>
  <c r="H14" i="2"/>
  <c r="G14" i="2"/>
  <c r="F14" i="2"/>
  <c r="E14" i="2"/>
  <c r="H13" i="2"/>
  <c r="G13" i="2"/>
  <c r="F13" i="2"/>
  <c r="E13" i="2"/>
  <c r="H12" i="2"/>
  <c r="G12" i="2"/>
  <c r="F12" i="2"/>
  <c r="E12" i="2"/>
  <c r="H11" i="2"/>
  <c r="G11" i="2"/>
  <c r="F11" i="2"/>
  <c r="E11" i="2"/>
  <c r="H10" i="2"/>
  <c r="G10" i="2"/>
  <c r="F10" i="2"/>
  <c r="E10" i="2"/>
  <c r="H9" i="2"/>
  <c r="G9" i="2"/>
  <c r="F9" i="2"/>
  <c r="E9" i="2"/>
  <c r="H8" i="2"/>
  <c r="G8" i="2"/>
  <c r="F8" i="2"/>
  <c r="E8" i="2"/>
  <c r="I8" i="2" l="1"/>
  <c r="K8" i="2" s="1"/>
  <c r="I9" i="2"/>
  <c r="K9" i="2" s="1"/>
  <c r="I10" i="2"/>
  <c r="E10" i="3" s="1"/>
  <c r="I11" i="2"/>
  <c r="E11" i="3" s="1"/>
  <c r="I12" i="2"/>
  <c r="E12" i="3" s="1"/>
  <c r="I13" i="2"/>
  <c r="E13" i="3" s="1"/>
  <c r="I14" i="2"/>
  <c r="E14" i="3" s="1"/>
  <c r="I15" i="2"/>
  <c r="E15" i="3" s="1"/>
  <c r="I16" i="2"/>
  <c r="E16" i="3" s="1"/>
  <c r="I17" i="2"/>
  <c r="K17" i="2" s="1"/>
  <c r="I18" i="2"/>
  <c r="E18" i="3" s="1"/>
  <c r="I19" i="2"/>
  <c r="K19" i="2" s="1"/>
  <c r="I20" i="2"/>
  <c r="E20" i="3" s="1"/>
  <c r="I21" i="2"/>
  <c r="K21" i="2" s="1"/>
  <c r="I22" i="2"/>
  <c r="E22" i="3" s="1"/>
  <c r="I23" i="2"/>
  <c r="K23" i="2" s="1"/>
  <c r="I24" i="2"/>
  <c r="K24" i="2" s="1"/>
  <c r="I25" i="2"/>
  <c r="K25" i="2" s="1"/>
  <c r="I26" i="2"/>
  <c r="K26" i="2" s="1"/>
  <c r="I27" i="2"/>
  <c r="K27" i="2" s="1"/>
  <c r="I28" i="2"/>
  <c r="K28" i="2" s="1"/>
  <c r="I29" i="2"/>
  <c r="K29" i="2" s="1"/>
  <c r="I30" i="2"/>
  <c r="K30" i="2" s="1"/>
  <c r="I31" i="2"/>
  <c r="K31" i="2" s="1"/>
  <c r="I32" i="2"/>
  <c r="K32" i="2" s="1"/>
  <c r="I33" i="2"/>
  <c r="K33" i="2" s="1"/>
  <c r="I34" i="2"/>
  <c r="K34" i="2" s="1"/>
  <c r="I35" i="2"/>
  <c r="K35" i="2" s="1"/>
  <c r="I36" i="2"/>
  <c r="K36" i="2" s="1"/>
  <c r="I37" i="2"/>
  <c r="K37" i="2" s="1"/>
  <c r="I38" i="2"/>
  <c r="K38" i="2" s="1"/>
  <c r="I39" i="2"/>
  <c r="K39" i="2" s="1"/>
  <c r="I40" i="2"/>
  <c r="K40" i="2" s="1"/>
  <c r="I41" i="2"/>
  <c r="K41" i="2" s="1"/>
  <c r="I42" i="2"/>
  <c r="K42" i="2" s="1"/>
  <c r="I43" i="2"/>
  <c r="K43" i="2" s="1"/>
  <c r="I44" i="2"/>
  <c r="K44" i="2" s="1"/>
  <c r="I45" i="2"/>
  <c r="K45" i="2" s="1"/>
  <c r="I46" i="2"/>
  <c r="K46" i="2" s="1"/>
  <c r="I47" i="2"/>
  <c r="K47" i="2" s="1"/>
  <c r="I48" i="2"/>
  <c r="K48" i="2" s="1"/>
  <c r="I49" i="2"/>
  <c r="K49" i="2" s="1"/>
  <c r="I50" i="2"/>
  <c r="K50" i="2" s="1"/>
  <c r="I51" i="2"/>
  <c r="K51" i="2" s="1"/>
  <c r="I52" i="2"/>
  <c r="K52" i="2" s="1"/>
  <c r="I53" i="2"/>
  <c r="K53" i="2" s="1"/>
  <c r="I54" i="2"/>
  <c r="K54" i="2" s="1"/>
  <c r="I55" i="2"/>
  <c r="K55" i="2" s="1"/>
  <c r="I56" i="2"/>
  <c r="K56" i="2" s="1"/>
  <c r="I57" i="2"/>
  <c r="K57" i="2" s="1"/>
  <c r="I58" i="2"/>
  <c r="K58" i="2" s="1"/>
  <c r="I59" i="2"/>
  <c r="K59" i="2" s="1"/>
  <c r="I60" i="2"/>
  <c r="K60" i="2" s="1"/>
  <c r="I61" i="2"/>
  <c r="K61" i="2" s="1"/>
  <c r="I62" i="2"/>
  <c r="K62" i="2" s="1"/>
  <c r="I63" i="2"/>
  <c r="K63" i="2" s="1"/>
  <c r="I64" i="2"/>
  <c r="K64" i="2" s="1"/>
  <c r="I65" i="2"/>
  <c r="K65" i="2" s="1"/>
  <c r="I66" i="2"/>
  <c r="K66" i="2" s="1"/>
  <c r="I67" i="2"/>
  <c r="K67" i="2" s="1"/>
  <c r="I68" i="2"/>
  <c r="K68" i="2" s="1"/>
  <c r="I69" i="2"/>
  <c r="K69" i="2" s="1"/>
  <c r="I70" i="2"/>
  <c r="K70" i="2" s="1"/>
  <c r="I71" i="2"/>
  <c r="K71" i="2" s="1"/>
  <c r="I72" i="2"/>
  <c r="K72" i="2" s="1"/>
  <c r="I73" i="2"/>
  <c r="K73" i="2" s="1"/>
  <c r="I74" i="2"/>
  <c r="K74" i="2" s="1"/>
  <c r="I75" i="2"/>
  <c r="K75" i="2" s="1"/>
  <c r="I76" i="2"/>
  <c r="K76" i="2" s="1"/>
  <c r="I77" i="2"/>
  <c r="K77" i="2" s="1"/>
  <c r="I78" i="2"/>
  <c r="K78" i="2" s="1"/>
  <c r="I79" i="2"/>
  <c r="K79" i="2" s="1"/>
  <c r="I80" i="2"/>
  <c r="K80" i="2" s="1"/>
  <c r="I81" i="2"/>
  <c r="K81" i="2" s="1"/>
  <c r="I82" i="2"/>
  <c r="K82" i="2" s="1"/>
  <c r="I83" i="2"/>
  <c r="K83" i="2" s="1"/>
  <c r="I84" i="2"/>
  <c r="K84" i="2" s="1"/>
  <c r="I85" i="2"/>
  <c r="K85" i="2" s="1"/>
  <c r="K10" i="2"/>
  <c r="K11" i="2"/>
  <c r="K16" i="2"/>
  <c r="E21" i="3"/>
  <c r="E8" i="3"/>
  <c r="E54" i="3"/>
  <c r="K12" i="2"/>
  <c r="K22" i="2" l="1"/>
  <c r="E38" i="3"/>
  <c r="E70" i="3"/>
  <c r="E81" i="3"/>
  <c r="K18" i="2"/>
  <c r="E30" i="3"/>
  <c r="E46" i="3"/>
  <c r="E62" i="3"/>
  <c r="E78" i="3"/>
  <c r="K20" i="2"/>
  <c r="K14" i="2"/>
  <c r="E26" i="3"/>
  <c r="E34" i="3"/>
  <c r="E42" i="3"/>
  <c r="E50" i="3"/>
  <c r="E58" i="3"/>
  <c r="E66" i="3"/>
  <c r="E74" i="3"/>
  <c r="E82" i="3"/>
  <c r="E49" i="3"/>
  <c r="E33" i="3"/>
  <c r="E65" i="3"/>
  <c r="E25" i="3"/>
  <c r="E41" i="3"/>
  <c r="E57" i="3"/>
  <c r="E73" i="3"/>
  <c r="E29" i="3"/>
  <c r="E37" i="3"/>
  <c r="E45" i="3"/>
  <c r="E53" i="3"/>
  <c r="E61" i="3"/>
  <c r="E69" i="3"/>
  <c r="E77" i="3"/>
  <c r="E85" i="3"/>
  <c r="E17" i="3"/>
  <c r="K13" i="2"/>
  <c r="E9" i="3"/>
  <c r="E19" i="3"/>
  <c r="K15" i="2"/>
  <c r="E23" i="3"/>
  <c r="E27" i="3"/>
  <c r="E31" i="3"/>
  <c r="E35" i="3"/>
  <c r="E39" i="3"/>
  <c r="E43" i="3"/>
  <c r="E47" i="3"/>
  <c r="E51" i="3"/>
  <c r="E55" i="3"/>
  <c r="E59" i="3"/>
  <c r="E63" i="3"/>
  <c r="E67" i="3"/>
  <c r="E71" i="3"/>
  <c r="E75" i="3"/>
  <c r="E79" i="3"/>
  <c r="E83" i="3"/>
  <c r="E24" i="3"/>
  <c r="E28" i="3"/>
  <c r="E32" i="3"/>
  <c r="E36" i="3"/>
  <c r="E40" i="3"/>
  <c r="E44" i="3"/>
  <c r="E48" i="3"/>
  <c r="E52" i="3"/>
  <c r="E56" i="3"/>
  <c r="E60" i="3"/>
  <c r="E64" i="3"/>
  <c r="E68" i="3"/>
  <c r="E72" i="3"/>
  <c r="E76" i="3"/>
  <c r="E80" i="3"/>
  <c r="E84" i="3"/>
  <c r="I85" i="1"/>
  <c r="H85" i="1"/>
  <c r="G85" i="1"/>
  <c r="F85" i="1"/>
  <c r="E85" i="1"/>
  <c r="I84" i="1"/>
  <c r="H84" i="1"/>
  <c r="G84" i="1"/>
  <c r="F84" i="1"/>
  <c r="E84" i="1"/>
  <c r="I83" i="1"/>
  <c r="H83" i="1"/>
  <c r="G83" i="1"/>
  <c r="F83" i="1"/>
  <c r="E83" i="1"/>
  <c r="I82" i="1"/>
  <c r="H82" i="1"/>
  <c r="G82" i="1"/>
  <c r="F82" i="1"/>
  <c r="E82" i="1"/>
  <c r="I81" i="1"/>
  <c r="H81" i="1"/>
  <c r="G81" i="1"/>
  <c r="F81" i="1"/>
  <c r="E81" i="1"/>
  <c r="I80" i="1"/>
  <c r="H80" i="1"/>
  <c r="G80" i="1"/>
  <c r="F80" i="1"/>
  <c r="E80" i="1"/>
  <c r="I79" i="1"/>
  <c r="H79" i="1"/>
  <c r="G79" i="1"/>
  <c r="F79" i="1"/>
  <c r="E79" i="1"/>
  <c r="I78" i="1"/>
  <c r="H78" i="1"/>
  <c r="G78" i="1"/>
  <c r="F78" i="1"/>
  <c r="E78" i="1"/>
  <c r="I77" i="1"/>
  <c r="H77" i="1"/>
  <c r="G77" i="1"/>
  <c r="F77" i="1"/>
  <c r="E77" i="1"/>
  <c r="I76" i="1"/>
  <c r="H76" i="1"/>
  <c r="G76" i="1"/>
  <c r="F76" i="1"/>
  <c r="E76" i="1"/>
  <c r="I75" i="1"/>
  <c r="H75" i="1"/>
  <c r="G75" i="1"/>
  <c r="F75" i="1"/>
  <c r="E75" i="1"/>
  <c r="I74" i="1"/>
  <c r="H74" i="1"/>
  <c r="G74" i="1"/>
  <c r="F74" i="1"/>
  <c r="E74" i="1"/>
  <c r="I73" i="1"/>
  <c r="H73" i="1"/>
  <c r="G73" i="1"/>
  <c r="F73" i="1"/>
  <c r="E73" i="1"/>
  <c r="I72" i="1"/>
  <c r="H72" i="1"/>
  <c r="G72" i="1"/>
  <c r="F72" i="1"/>
  <c r="E72" i="1"/>
  <c r="I71" i="1"/>
  <c r="H71" i="1"/>
  <c r="G71" i="1"/>
  <c r="F71" i="1"/>
  <c r="E71" i="1"/>
  <c r="I70" i="1"/>
  <c r="H70" i="1"/>
  <c r="G70" i="1"/>
  <c r="F70" i="1"/>
  <c r="E70" i="1"/>
  <c r="I69" i="1"/>
  <c r="H69" i="1"/>
  <c r="G69" i="1"/>
  <c r="F69" i="1"/>
  <c r="E69" i="1"/>
  <c r="I68" i="1"/>
  <c r="H68" i="1"/>
  <c r="G68" i="1"/>
  <c r="F68" i="1"/>
  <c r="E68" i="1"/>
  <c r="I67" i="1"/>
  <c r="H67" i="1"/>
  <c r="G67" i="1"/>
  <c r="F67" i="1"/>
  <c r="E67" i="1"/>
  <c r="I66" i="1"/>
  <c r="H66" i="1"/>
  <c r="G66" i="1"/>
  <c r="F66" i="1"/>
  <c r="E66" i="1"/>
  <c r="I65" i="1"/>
  <c r="H65" i="1"/>
  <c r="G65" i="1"/>
  <c r="F65" i="1"/>
  <c r="E65" i="1"/>
  <c r="I64" i="1"/>
  <c r="H64" i="1"/>
  <c r="G64" i="1"/>
  <c r="F64" i="1"/>
  <c r="E64" i="1"/>
  <c r="I63" i="1"/>
  <c r="H63" i="1"/>
  <c r="G63" i="1"/>
  <c r="F63" i="1"/>
  <c r="E63" i="1"/>
  <c r="I62" i="1"/>
  <c r="H62" i="1"/>
  <c r="G62" i="1"/>
  <c r="F62" i="1"/>
  <c r="E62" i="1"/>
  <c r="I61" i="1"/>
  <c r="H61" i="1"/>
  <c r="G61" i="1"/>
  <c r="F61" i="1"/>
  <c r="E61" i="1"/>
  <c r="I60" i="1"/>
  <c r="H60" i="1"/>
  <c r="G60" i="1"/>
  <c r="F60" i="1"/>
  <c r="E60" i="1"/>
  <c r="I59" i="1"/>
  <c r="H59" i="1"/>
  <c r="G59" i="1"/>
  <c r="F59" i="1"/>
  <c r="E59" i="1"/>
  <c r="I58" i="1"/>
  <c r="H58" i="1"/>
  <c r="G58" i="1"/>
  <c r="F58" i="1"/>
  <c r="E58" i="1"/>
  <c r="I57" i="1"/>
  <c r="H57" i="1"/>
  <c r="G57" i="1"/>
  <c r="F57" i="1"/>
  <c r="E57" i="1"/>
  <c r="I56" i="1"/>
  <c r="H56" i="1"/>
  <c r="G56" i="1"/>
  <c r="F56" i="1"/>
  <c r="E56" i="1"/>
  <c r="I55" i="1"/>
  <c r="H55" i="1"/>
  <c r="G55" i="1"/>
  <c r="F55" i="1"/>
  <c r="E55" i="1"/>
  <c r="I54" i="1"/>
  <c r="H54" i="1"/>
  <c r="G54" i="1"/>
  <c r="F54" i="1"/>
  <c r="E54" i="1"/>
  <c r="I53" i="1"/>
  <c r="H53" i="1"/>
  <c r="G53" i="1"/>
  <c r="F53" i="1"/>
  <c r="E53" i="1"/>
  <c r="I52" i="1"/>
  <c r="H52" i="1"/>
  <c r="G52" i="1"/>
  <c r="F52" i="1"/>
  <c r="E52" i="1"/>
  <c r="I51" i="1"/>
  <c r="H51" i="1"/>
  <c r="G51" i="1"/>
  <c r="F51" i="1"/>
  <c r="E51" i="1"/>
  <c r="I50" i="1"/>
  <c r="H50" i="1"/>
  <c r="G50" i="1"/>
  <c r="F50" i="1"/>
  <c r="E50" i="1"/>
  <c r="I49" i="1"/>
  <c r="H49" i="1"/>
  <c r="G49" i="1"/>
  <c r="F49" i="1"/>
  <c r="E49" i="1"/>
  <c r="I48" i="1"/>
  <c r="H48" i="1"/>
  <c r="G48" i="1"/>
  <c r="F48" i="1"/>
  <c r="E48" i="1"/>
  <c r="I47" i="1"/>
  <c r="H47" i="1"/>
  <c r="G47" i="1"/>
  <c r="F47" i="1"/>
  <c r="E47" i="1"/>
  <c r="I46" i="1"/>
  <c r="H46" i="1"/>
  <c r="G46" i="1"/>
  <c r="F46" i="1"/>
  <c r="E46" i="1"/>
  <c r="I45" i="1"/>
  <c r="H45" i="1"/>
  <c r="G45" i="1"/>
  <c r="F45" i="1"/>
  <c r="E45" i="1"/>
  <c r="I44" i="1"/>
  <c r="H44" i="1"/>
  <c r="G44" i="1"/>
  <c r="F44" i="1"/>
  <c r="E44" i="1"/>
  <c r="I43" i="1"/>
  <c r="H43" i="1"/>
  <c r="G43" i="1"/>
  <c r="F43" i="1"/>
  <c r="E43" i="1"/>
  <c r="I42" i="1"/>
  <c r="H42" i="1"/>
  <c r="G42" i="1"/>
  <c r="F42" i="1"/>
  <c r="E42" i="1"/>
  <c r="I41" i="1"/>
  <c r="H41" i="1"/>
  <c r="G41" i="1"/>
  <c r="F41" i="1"/>
  <c r="E41" i="1"/>
  <c r="I40" i="1"/>
  <c r="H40" i="1"/>
  <c r="G40" i="1"/>
  <c r="F40" i="1"/>
  <c r="E40" i="1"/>
  <c r="I39" i="1"/>
  <c r="H39" i="1"/>
  <c r="G39" i="1"/>
  <c r="F39" i="1"/>
  <c r="E39" i="1"/>
  <c r="I38" i="1"/>
  <c r="H38" i="1"/>
  <c r="G38" i="1"/>
  <c r="F38" i="1"/>
  <c r="E38" i="1"/>
  <c r="I37" i="1"/>
  <c r="H37" i="1"/>
  <c r="G37" i="1"/>
  <c r="F37" i="1"/>
  <c r="E37" i="1"/>
  <c r="I36" i="1"/>
  <c r="H36" i="1"/>
  <c r="G36" i="1"/>
  <c r="F36" i="1"/>
  <c r="E36" i="1"/>
  <c r="I35" i="1"/>
  <c r="H35" i="1"/>
  <c r="G35" i="1"/>
  <c r="F35" i="1"/>
  <c r="E35" i="1"/>
  <c r="I34" i="1"/>
  <c r="H34" i="1"/>
  <c r="G34" i="1"/>
  <c r="F34" i="1"/>
  <c r="E34" i="1"/>
  <c r="I33" i="1"/>
  <c r="H33" i="1"/>
  <c r="G33" i="1"/>
  <c r="F33" i="1"/>
  <c r="E33" i="1"/>
  <c r="I32" i="1"/>
  <c r="H32" i="1"/>
  <c r="G32" i="1"/>
  <c r="F32" i="1"/>
  <c r="E32" i="1"/>
  <c r="I31" i="1"/>
  <c r="H31" i="1"/>
  <c r="G31" i="1"/>
  <c r="F31" i="1"/>
  <c r="E31" i="1"/>
  <c r="I30" i="1"/>
  <c r="H30" i="1"/>
  <c r="G30" i="1"/>
  <c r="F30" i="1"/>
  <c r="E30" i="1"/>
  <c r="I29" i="1"/>
  <c r="H29" i="1"/>
  <c r="G29" i="1"/>
  <c r="F29" i="1"/>
  <c r="E29" i="1"/>
  <c r="I28" i="1"/>
  <c r="H28" i="1"/>
  <c r="G28" i="1"/>
  <c r="F28" i="1"/>
  <c r="E28" i="1"/>
  <c r="I27" i="1"/>
  <c r="H27" i="1"/>
  <c r="G27" i="1"/>
  <c r="F27" i="1"/>
  <c r="E27" i="1"/>
  <c r="I26" i="1"/>
  <c r="H26" i="1"/>
  <c r="G26" i="1"/>
  <c r="F26" i="1"/>
  <c r="E26" i="1"/>
  <c r="I25" i="1"/>
  <c r="H25" i="1"/>
  <c r="G25" i="1"/>
  <c r="F25" i="1"/>
  <c r="E25" i="1"/>
  <c r="I24" i="1"/>
  <c r="H24" i="1"/>
  <c r="G24" i="1"/>
  <c r="F24" i="1"/>
  <c r="E24" i="1"/>
  <c r="I23" i="1"/>
  <c r="H23" i="1"/>
  <c r="G23" i="1"/>
  <c r="F23" i="1"/>
  <c r="E23" i="1"/>
  <c r="I22" i="1"/>
  <c r="H22" i="1"/>
  <c r="G22" i="1"/>
  <c r="F22" i="1"/>
  <c r="E22" i="1"/>
  <c r="I21" i="1"/>
  <c r="H21" i="1"/>
  <c r="G21" i="1"/>
  <c r="F21" i="1"/>
  <c r="E21" i="1"/>
  <c r="I20" i="1"/>
  <c r="H20" i="1"/>
  <c r="G20" i="1"/>
  <c r="F20" i="1"/>
  <c r="E20" i="1"/>
  <c r="I19" i="1"/>
  <c r="H19" i="1"/>
  <c r="G19" i="1"/>
  <c r="F19" i="1"/>
  <c r="E19" i="1"/>
  <c r="I18" i="1"/>
  <c r="H18" i="1"/>
  <c r="G18" i="1"/>
  <c r="F18" i="1"/>
  <c r="E18" i="1"/>
  <c r="I17" i="1"/>
  <c r="H17" i="1"/>
  <c r="G17" i="1"/>
  <c r="F17" i="1"/>
  <c r="E17" i="1"/>
  <c r="I16" i="1"/>
  <c r="H16" i="1"/>
  <c r="G16" i="1"/>
  <c r="F16" i="1"/>
  <c r="E16" i="1"/>
  <c r="I15" i="1"/>
  <c r="H15" i="1"/>
  <c r="G15" i="1"/>
  <c r="F15" i="1"/>
  <c r="E15" i="1"/>
  <c r="I14" i="1"/>
  <c r="H14" i="1"/>
  <c r="G14" i="1"/>
  <c r="F14" i="1"/>
  <c r="E14" i="1"/>
  <c r="I13" i="1"/>
  <c r="H13" i="1"/>
  <c r="G13" i="1"/>
  <c r="F13" i="1"/>
  <c r="E13" i="1"/>
  <c r="I12" i="1"/>
  <c r="H12" i="1"/>
  <c r="G12" i="1"/>
  <c r="F12" i="1"/>
  <c r="E12" i="1"/>
  <c r="I11" i="1"/>
  <c r="H11" i="1"/>
  <c r="G11" i="1"/>
  <c r="F11" i="1"/>
  <c r="E11" i="1"/>
  <c r="I10" i="1"/>
  <c r="H10" i="1"/>
  <c r="G10" i="1"/>
  <c r="F10" i="1"/>
  <c r="E10" i="1"/>
  <c r="I9" i="1"/>
  <c r="H9" i="1"/>
  <c r="G9" i="1"/>
  <c r="F9" i="1"/>
  <c r="E9" i="1"/>
  <c r="I8" i="1"/>
  <c r="H8" i="1"/>
  <c r="G8" i="1"/>
  <c r="F8" i="1"/>
  <c r="E8" i="1"/>
  <c r="J37" i="1" l="1"/>
  <c r="L37" i="1" s="1"/>
  <c r="J39" i="1"/>
  <c r="F39" i="3" s="1"/>
  <c r="G39" i="3" s="1"/>
  <c r="I39" i="3" s="1"/>
  <c r="J51" i="1"/>
  <c r="F51" i="3" s="1"/>
  <c r="G51" i="3" s="1"/>
  <c r="I51" i="3" s="1"/>
  <c r="J53" i="1"/>
  <c r="F53" i="3" s="1"/>
  <c r="G53" i="3" s="1"/>
  <c r="I53" i="3" s="1"/>
  <c r="J55" i="1"/>
  <c r="F55" i="3" s="1"/>
  <c r="G55" i="3" s="1"/>
  <c r="I55" i="3" s="1"/>
  <c r="J57" i="1"/>
  <c r="F57" i="3" s="1"/>
  <c r="G57" i="3" s="1"/>
  <c r="I57" i="3" s="1"/>
  <c r="J59" i="1"/>
  <c r="L59" i="1" s="1"/>
  <c r="J61" i="1"/>
  <c r="F61" i="3" s="1"/>
  <c r="G61" i="3" s="1"/>
  <c r="I61" i="3" s="1"/>
  <c r="J63" i="1"/>
  <c r="L63" i="1" s="1"/>
  <c r="J65" i="1"/>
  <c r="F65" i="3" s="1"/>
  <c r="G65" i="3" s="1"/>
  <c r="I65" i="3" s="1"/>
  <c r="J67" i="1"/>
  <c r="F67" i="3" s="1"/>
  <c r="G67" i="3" s="1"/>
  <c r="I67" i="3" s="1"/>
  <c r="J69" i="1"/>
  <c r="F69" i="3" s="1"/>
  <c r="G69" i="3" s="1"/>
  <c r="I69" i="3" s="1"/>
  <c r="J71" i="1"/>
  <c r="F71" i="3" s="1"/>
  <c r="G71" i="3" s="1"/>
  <c r="I71" i="3" s="1"/>
  <c r="J73" i="1"/>
  <c r="F73" i="3" s="1"/>
  <c r="G73" i="3" s="1"/>
  <c r="I73" i="3" s="1"/>
  <c r="J75" i="1"/>
  <c r="L75" i="1" s="1"/>
  <c r="J77" i="1"/>
  <c r="F77" i="3" s="1"/>
  <c r="G77" i="3" s="1"/>
  <c r="I77" i="3" s="1"/>
  <c r="J79" i="1"/>
  <c r="L79" i="1" s="1"/>
  <c r="J81" i="1"/>
  <c r="F81" i="3" s="1"/>
  <c r="G81" i="3" s="1"/>
  <c r="I81" i="3" s="1"/>
  <c r="J83" i="1"/>
  <c r="F83" i="3" s="1"/>
  <c r="G83" i="3" s="1"/>
  <c r="I83" i="3" s="1"/>
  <c r="J85" i="1"/>
  <c r="F85" i="3" s="1"/>
  <c r="G85" i="3" s="1"/>
  <c r="I85" i="3" s="1"/>
  <c r="K86" i="2"/>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8" i="1"/>
  <c r="J40" i="1"/>
  <c r="J41" i="1"/>
  <c r="J42" i="1"/>
  <c r="J43" i="1"/>
  <c r="J44" i="1"/>
  <c r="J45" i="1"/>
  <c r="J46" i="1"/>
  <c r="J47" i="1"/>
  <c r="J48" i="1"/>
  <c r="J49" i="1"/>
  <c r="J50" i="1"/>
  <c r="J52" i="1"/>
  <c r="J54" i="1"/>
  <c r="J56" i="1"/>
  <c r="J58" i="1"/>
  <c r="J60" i="1"/>
  <c r="J62" i="1"/>
  <c r="J64" i="1"/>
  <c r="J66" i="1"/>
  <c r="J68" i="1"/>
  <c r="J70" i="1"/>
  <c r="J72" i="1"/>
  <c r="J74" i="1"/>
  <c r="J76" i="1"/>
  <c r="J78" i="1"/>
  <c r="J80" i="1"/>
  <c r="J82" i="1"/>
  <c r="J84" i="1"/>
  <c r="L39" i="1"/>
  <c r="L55" i="1"/>
  <c r="L57" i="1"/>
  <c r="F59" i="3"/>
  <c r="G59" i="3" s="1"/>
  <c r="I59" i="3" s="1"/>
  <c r="L65" i="1"/>
  <c r="L71" i="1"/>
  <c r="L73" i="1"/>
  <c r="F75" i="3"/>
  <c r="G75" i="3" s="1"/>
  <c r="I75" i="3" s="1"/>
  <c r="L81" i="1"/>
  <c r="L83" i="1" l="1"/>
  <c r="F79" i="3"/>
  <c r="G79" i="3" s="1"/>
  <c r="I79" i="3" s="1"/>
  <c r="L67" i="1"/>
  <c r="F63" i="3"/>
  <c r="G63" i="3" s="1"/>
  <c r="I63" i="3" s="1"/>
  <c r="L51" i="1"/>
  <c r="F37" i="3"/>
  <c r="G37" i="3" s="1"/>
  <c r="I37" i="3" s="1"/>
  <c r="L85" i="1"/>
  <c r="L77" i="1"/>
  <c r="L69" i="1"/>
  <c r="L61" i="1"/>
  <c r="L53" i="1"/>
  <c r="L82" i="1"/>
  <c r="F82" i="3"/>
  <c r="G82" i="3" s="1"/>
  <c r="I82" i="3" s="1"/>
  <c r="L78" i="1"/>
  <c r="F78" i="3"/>
  <c r="G78" i="3" s="1"/>
  <c r="I78" i="3" s="1"/>
  <c r="L74" i="1"/>
  <c r="F74" i="3"/>
  <c r="G74" i="3" s="1"/>
  <c r="I74" i="3" s="1"/>
  <c r="L70" i="1"/>
  <c r="F70" i="3"/>
  <c r="G70" i="3" s="1"/>
  <c r="I70" i="3" s="1"/>
  <c r="L66" i="1"/>
  <c r="F66" i="3"/>
  <c r="G66" i="3" s="1"/>
  <c r="I66" i="3" s="1"/>
  <c r="L62" i="1"/>
  <c r="F62" i="3"/>
  <c r="G62" i="3" s="1"/>
  <c r="I62" i="3" s="1"/>
  <c r="L58" i="1"/>
  <c r="F58" i="3"/>
  <c r="G58" i="3" s="1"/>
  <c r="I58" i="3" s="1"/>
  <c r="L54" i="1"/>
  <c r="F54" i="3"/>
  <c r="G54" i="3" s="1"/>
  <c r="I54" i="3" s="1"/>
  <c r="L50" i="1"/>
  <c r="F50" i="3"/>
  <c r="G50" i="3" s="1"/>
  <c r="I50" i="3" s="1"/>
  <c r="L48" i="1"/>
  <c r="F48" i="3"/>
  <c r="G48" i="3" s="1"/>
  <c r="I48" i="3" s="1"/>
  <c r="L46" i="1"/>
  <c r="F46" i="3"/>
  <c r="G46" i="3" s="1"/>
  <c r="I46" i="3" s="1"/>
  <c r="L44" i="1"/>
  <c r="F44" i="3"/>
  <c r="G44" i="3" s="1"/>
  <c r="I44" i="3" s="1"/>
  <c r="L42" i="1"/>
  <c r="F42" i="3"/>
  <c r="G42" i="3" s="1"/>
  <c r="I42" i="3" s="1"/>
  <c r="L40" i="1"/>
  <c r="F40" i="3"/>
  <c r="G40" i="3" s="1"/>
  <c r="I40" i="3" s="1"/>
  <c r="L36" i="1"/>
  <c r="F36" i="3"/>
  <c r="G36" i="3" s="1"/>
  <c r="I36" i="3" s="1"/>
  <c r="L34" i="1"/>
  <c r="F34" i="3"/>
  <c r="G34" i="3" s="1"/>
  <c r="I34" i="3" s="1"/>
  <c r="L32" i="1"/>
  <c r="F32" i="3"/>
  <c r="G32" i="3" s="1"/>
  <c r="I32" i="3" s="1"/>
  <c r="L30" i="1"/>
  <c r="F30" i="3"/>
  <c r="G30" i="3" s="1"/>
  <c r="I30" i="3" s="1"/>
  <c r="L28" i="1"/>
  <c r="F28" i="3"/>
  <c r="G28" i="3" s="1"/>
  <c r="I28" i="3" s="1"/>
  <c r="L26" i="1"/>
  <c r="F26" i="3"/>
  <c r="G26" i="3" s="1"/>
  <c r="I26" i="3" s="1"/>
  <c r="L24" i="1"/>
  <c r="F24" i="3"/>
  <c r="G24" i="3" s="1"/>
  <c r="I24" i="3" s="1"/>
  <c r="L22" i="1"/>
  <c r="F22" i="3"/>
  <c r="G22" i="3" s="1"/>
  <c r="I22" i="3" s="1"/>
  <c r="L20" i="1"/>
  <c r="F20" i="3"/>
  <c r="G20" i="3" s="1"/>
  <c r="I20" i="3" s="1"/>
  <c r="L18" i="1"/>
  <c r="F18" i="3"/>
  <c r="G18" i="3" s="1"/>
  <c r="I18" i="3" s="1"/>
  <c r="L16" i="1"/>
  <c r="F16" i="3"/>
  <c r="G16" i="3" s="1"/>
  <c r="I16" i="3" s="1"/>
  <c r="L14" i="1"/>
  <c r="F14" i="3"/>
  <c r="G14" i="3" s="1"/>
  <c r="I14" i="3" s="1"/>
  <c r="L12" i="1"/>
  <c r="F12" i="3"/>
  <c r="G12" i="3" s="1"/>
  <c r="I12" i="3" s="1"/>
  <c r="L10" i="1"/>
  <c r="F10" i="3"/>
  <c r="G10" i="3" s="1"/>
  <c r="I10" i="3" s="1"/>
  <c r="L8" i="1"/>
  <c r="F8" i="3"/>
  <c r="G8" i="3" s="1"/>
  <c r="I8" i="3" s="1"/>
  <c r="L84" i="1"/>
  <c r="F84" i="3"/>
  <c r="G84" i="3" s="1"/>
  <c r="I84" i="3" s="1"/>
  <c r="L80" i="1"/>
  <c r="F80" i="3"/>
  <c r="G80" i="3" s="1"/>
  <c r="I80" i="3" s="1"/>
  <c r="L76" i="1"/>
  <c r="F76" i="3"/>
  <c r="G76" i="3" s="1"/>
  <c r="I76" i="3" s="1"/>
  <c r="L72" i="1"/>
  <c r="F72" i="3"/>
  <c r="G72" i="3" s="1"/>
  <c r="I72" i="3" s="1"/>
  <c r="L68" i="1"/>
  <c r="F68" i="3"/>
  <c r="G68" i="3" s="1"/>
  <c r="I68" i="3" s="1"/>
  <c r="L64" i="1"/>
  <c r="F64" i="3"/>
  <c r="G64" i="3" s="1"/>
  <c r="I64" i="3" s="1"/>
  <c r="L60" i="1"/>
  <c r="F60" i="3"/>
  <c r="G60" i="3" s="1"/>
  <c r="I60" i="3" s="1"/>
  <c r="L56" i="1"/>
  <c r="F56" i="3"/>
  <c r="G56" i="3" s="1"/>
  <c r="I56" i="3" s="1"/>
  <c r="L52" i="1"/>
  <c r="F52" i="3"/>
  <c r="G52" i="3" s="1"/>
  <c r="I52" i="3" s="1"/>
  <c r="L49" i="1"/>
  <c r="F49" i="3"/>
  <c r="G49" i="3" s="1"/>
  <c r="I49" i="3" s="1"/>
  <c r="L47" i="1"/>
  <c r="F47" i="3"/>
  <c r="G47" i="3" s="1"/>
  <c r="I47" i="3" s="1"/>
  <c r="L45" i="1"/>
  <c r="F45" i="3"/>
  <c r="G45" i="3" s="1"/>
  <c r="I45" i="3" s="1"/>
  <c r="L43" i="1"/>
  <c r="F43" i="3"/>
  <c r="G43" i="3" s="1"/>
  <c r="I43" i="3" s="1"/>
  <c r="L41" i="1"/>
  <c r="F41" i="3"/>
  <c r="G41" i="3" s="1"/>
  <c r="I41" i="3" s="1"/>
  <c r="L38" i="1"/>
  <c r="F38" i="3"/>
  <c r="G38" i="3" s="1"/>
  <c r="I38" i="3" s="1"/>
  <c r="L35" i="1"/>
  <c r="F35" i="3"/>
  <c r="G35" i="3" s="1"/>
  <c r="I35" i="3" s="1"/>
  <c r="L33" i="1"/>
  <c r="F33" i="3"/>
  <c r="G33" i="3" s="1"/>
  <c r="I33" i="3" s="1"/>
  <c r="L31" i="1"/>
  <c r="F31" i="3"/>
  <c r="G31" i="3" s="1"/>
  <c r="I31" i="3" s="1"/>
  <c r="L29" i="1"/>
  <c r="F29" i="3"/>
  <c r="G29" i="3" s="1"/>
  <c r="I29" i="3" s="1"/>
  <c r="L27" i="1"/>
  <c r="F27" i="3"/>
  <c r="G27" i="3" s="1"/>
  <c r="I27" i="3" s="1"/>
  <c r="L25" i="1"/>
  <c r="F25" i="3"/>
  <c r="G25" i="3" s="1"/>
  <c r="I25" i="3" s="1"/>
  <c r="L23" i="1"/>
  <c r="F23" i="3"/>
  <c r="G23" i="3" s="1"/>
  <c r="I23" i="3" s="1"/>
  <c r="L21" i="1"/>
  <c r="F21" i="3"/>
  <c r="G21" i="3" s="1"/>
  <c r="I21" i="3" s="1"/>
  <c r="L19" i="1"/>
  <c r="F19" i="3"/>
  <c r="G19" i="3" s="1"/>
  <c r="I19" i="3" s="1"/>
  <c r="L17" i="1"/>
  <c r="F17" i="3"/>
  <c r="G17" i="3" s="1"/>
  <c r="I17" i="3" s="1"/>
  <c r="L15" i="1"/>
  <c r="F15" i="3"/>
  <c r="G15" i="3" s="1"/>
  <c r="I15" i="3" s="1"/>
  <c r="L13" i="1"/>
  <c r="F13" i="3"/>
  <c r="G13" i="3" s="1"/>
  <c r="I13" i="3" s="1"/>
  <c r="L11" i="1"/>
  <c r="F11" i="3"/>
  <c r="G11" i="3" s="1"/>
  <c r="I11" i="3" s="1"/>
  <c r="L9" i="1"/>
  <c r="F9" i="3"/>
  <c r="G9" i="3" s="1"/>
  <c r="I9" i="3" s="1"/>
  <c r="I86" i="3" l="1"/>
  <c r="L86" i="1"/>
</calcChain>
</file>

<file path=xl/comments1.xml><?xml version="1.0" encoding="utf-8"?>
<comments xmlns="http://schemas.openxmlformats.org/spreadsheetml/2006/main">
  <authors>
    <author>PCG BOKE</author>
  </authors>
  <commentList>
    <comment ref="I77" authorId="0" shapeId="0">
      <text>
        <r>
          <rPr>
            <b/>
            <sz val="9"/>
            <color indexed="81"/>
            <rFont val="Tahoma"/>
            <family val="2"/>
          </rPr>
          <t>PCG BOKE:</t>
        </r>
        <r>
          <rPr>
            <sz val="9"/>
            <color indexed="81"/>
            <rFont val="Tahoma"/>
            <family val="2"/>
          </rPr>
          <t xml:space="preserve">
</t>
        </r>
      </text>
    </comment>
  </commentList>
</comments>
</file>

<file path=xl/sharedStrings.xml><?xml version="1.0" encoding="utf-8"?>
<sst xmlns="http://schemas.openxmlformats.org/spreadsheetml/2006/main" count="970" uniqueCount="161">
  <si>
    <t>SYNTHESE REGION DE LABE</t>
  </si>
  <si>
    <t>N°</t>
  </si>
  <si>
    <t>Désignation/Dosage</t>
  </si>
  <si>
    <t>Unité</t>
  </si>
  <si>
    <t>DPS Mali</t>
  </si>
  <si>
    <t>DPS Lélouma</t>
  </si>
  <si>
    <t>DPS Labé</t>
  </si>
  <si>
    <t>DPS Koubia</t>
  </si>
  <si>
    <t>DPS Tougé</t>
  </si>
  <si>
    <t>Total Région</t>
  </si>
  <si>
    <t>Prix Unitaire</t>
  </si>
  <si>
    <t>Prix Total</t>
  </si>
  <si>
    <t>Blister</t>
  </si>
  <si>
    <t>Amoxicilline  500 mg</t>
  </si>
  <si>
    <t>Ampicilline 1 g</t>
  </si>
  <si>
    <t>Sachet</t>
  </si>
  <si>
    <t>Azitromycine 250mg</t>
  </si>
  <si>
    <t>Benzathine Peni 1,2 M</t>
  </si>
  <si>
    <t>Benzathine Peni 2,4 M</t>
  </si>
  <si>
    <t>Ceftriaxone 1 g</t>
  </si>
  <si>
    <t>Charbon activé</t>
  </si>
  <si>
    <t>Chlorhexidine gel 4%</t>
  </si>
  <si>
    <t>Ciprofloxacine 500mg</t>
  </si>
  <si>
    <t>Condom masculin</t>
  </si>
  <si>
    <t>Pièce</t>
  </si>
  <si>
    <t>Cotrimoxazole 480 mg</t>
  </si>
  <si>
    <t>Depoprovera</t>
  </si>
  <si>
    <t>Dexaméthasone 4mg/ml, 1ml</t>
  </si>
  <si>
    <t>Amp</t>
  </si>
  <si>
    <t>DIU</t>
  </si>
  <si>
    <t>Gentamycine 40mg/ml</t>
  </si>
  <si>
    <t>Ibuprofène 400 mg</t>
  </si>
  <si>
    <t>Implant</t>
  </si>
  <si>
    <t>Méthylergométrine 0,2mg//ml</t>
  </si>
  <si>
    <t>Metronidazole 250mg</t>
  </si>
  <si>
    <t>Microgynon</t>
  </si>
  <si>
    <t>Cycle</t>
  </si>
  <si>
    <t>Microlut</t>
  </si>
  <si>
    <t>Multimicronutriments</t>
  </si>
  <si>
    <t>Oxytocin 10 UI</t>
  </si>
  <si>
    <t>Paracétamol 100 mg</t>
  </si>
  <si>
    <t>Paracétamol 500 mg</t>
  </si>
  <si>
    <t>Quinine 300mg</t>
  </si>
  <si>
    <t>Quinine 300mg/ml, 2ml</t>
  </si>
  <si>
    <t>Violet de gentiane poudre 25gr</t>
  </si>
  <si>
    <t>Vita 100000 UI</t>
  </si>
  <si>
    <t>Cple</t>
  </si>
  <si>
    <t>Vita200000UI</t>
  </si>
  <si>
    <t>MONTANT TOTAL EN GNF</t>
  </si>
  <si>
    <t>DPS Dabola</t>
  </si>
  <si>
    <t>DPS Dinguiraye</t>
  </si>
  <si>
    <t>DPS Faranah</t>
  </si>
  <si>
    <t>DPS Kissidougou</t>
  </si>
  <si>
    <t>Tube</t>
  </si>
  <si>
    <t>ATPE</t>
  </si>
  <si>
    <t>Promethazine 25 mg</t>
  </si>
  <si>
    <t>DRS Faranah</t>
  </si>
  <si>
    <t>DRS Labé</t>
  </si>
  <si>
    <t>ZONE DU PROJET</t>
  </si>
  <si>
    <t>Acide acétylsalicylique 300 mg</t>
  </si>
  <si>
    <t xml:space="preserve">Comp </t>
  </si>
  <si>
    <t>Acide acétylsalicylique 500 mg</t>
  </si>
  <si>
    <t>Acide benzoïque + Acide salicylique (6% + 3%), pommade Tube 40g</t>
  </si>
  <si>
    <t xml:space="preserve">Arthemeter Lumefantrine adolescent </t>
  </si>
  <si>
    <t xml:space="preserve">Arthemeter Lumefantrine nourisson </t>
  </si>
  <si>
    <t xml:space="preserve">Arthemeter Lumefantrine petit enfant </t>
  </si>
  <si>
    <t xml:space="preserve">Arthemeter Lumefantrine adulte </t>
  </si>
  <si>
    <t>Amoxicilline dispersible 250 mg</t>
  </si>
  <si>
    <t>Flacon</t>
  </si>
  <si>
    <t>Benzoate de Benzyl 25%, flacon 1 l</t>
  </si>
  <si>
    <t>Butylscopolamine 10 mg</t>
  </si>
  <si>
    <t xml:space="preserve"> Comp</t>
  </si>
  <si>
    <t>Chlorhexidine (digluconate) Solution concentrée à 20 %</t>
  </si>
  <si>
    <t>Clotrimazole Crème 1 %,</t>
  </si>
  <si>
    <t>Clotrimazole 500mg, comp vaginale</t>
  </si>
  <si>
    <t>Cotrimoxazole 240mg/5ml, Sirop flacon de 100 ml</t>
  </si>
  <si>
    <t>Diazépan 10mg/2ml, Solution injectable</t>
  </si>
  <si>
    <t xml:space="preserve">Doxycycline chlorhydrate  100 mg </t>
  </si>
  <si>
    <t>Erythromycine stéarate 500 mg</t>
  </si>
  <si>
    <t>Erythromycine 125mg/5ml, Flacon de 100ml</t>
  </si>
  <si>
    <t>Eau preparation  injectable, Amp 10 ml</t>
  </si>
  <si>
    <t>Sel ferreux+Acide folique (60 + 0,25) mg</t>
  </si>
  <si>
    <t>Furosémide 40 mg</t>
  </si>
  <si>
    <t>Glucose 5%+ perfuseur , flacon 500 ml</t>
  </si>
  <si>
    <t>Hydroxyde d’aluminium + Hydroxyde de magnésium (120 + 250) mg</t>
  </si>
  <si>
    <t>Kanamycine 1 gr, injectable</t>
  </si>
  <si>
    <t>Lactate Ringer 500 ml + perfuseur</t>
  </si>
  <si>
    <t>Misoprostol 200 mg</t>
  </si>
  <si>
    <t>Niclosamide 500 mg</t>
  </si>
  <si>
    <t>Nystatine 100.000 UI</t>
  </si>
  <si>
    <t>Polyvidone iodée Solution à 10 %, flacon de 200 ml</t>
  </si>
  <si>
    <t>Praziquantel 600 mg</t>
  </si>
  <si>
    <t>Sérum Sale  0,9% +perfuseur, flacon 500ml</t>
  </si>
  <si>
    <t>Sérum antivenimeux polyvalent (serpent)</t>
  </si>
  <si>
    <t>Sulfadoxine+Pyrimethamine (500 mg + 25) mg</t>
  </si>
  <si>
    <t>Sulfate de Magnésium 500mg/ml, amp 10ml</t>
  </si>
  <si>
    <t>Tétracycline Pommade ophtalmique 1 %</t>
  </si>
  <si>
    <t>Thiamine (chlorhydrate) 50 mg</t>
  </si>
  <si>
    <t>Conditionnement souhaité</t>
  </si>
  <si>
    <t>B/10*100</t>
  </si>
  <si>
    <t>B / 1000</t>
  </si>
  <si>
    <t>Flacon/100ml</t>
  </si>
  <si>
    <t>Bte 50 flc</t>
  </si>
  <si>
    <t>Bte 25 flc</t>
  </si>
  <si>
    <t>Procaïne benzylpénicilline 3 M UI flacon injectable</t>
  </si>
  <si>
    <t>B/ 100 amp</t>
  </si>
  <si>
    <t>B/25 flc</t>
  </si>
  <si>
    <t>Lidocaïne 2 %, flacon de 20 ml</t>
  </si>
  <si>
    <t>Tube/40G</t>
  </si>
  <si>
    <t>B/50/Tube/5G</t>
  </si>
  <si>
    <t>B/100/Ampoule/1ml</t>
  </si>
  <si>
    <t>B/10*10</t>
  </si>
  <si>
    <t>Zinc 20 mg, comprimé dispersible</t>
  </si>
  <si>
    <t>B/100 Flacon</t>
  </si>
  <si>
    <t>Flacon/500ml</t>
  </si>
  <si>
    <t>Sel Réhydratation Orale (SRO) 27,5g, sachet/1l</t>
  </si>
  <si>
    <t>B/12</t>
  </si>
  <si>
    <t>B/6</t>
  </si>
  <si>
    <t xml:space="preserve">Bte /100Ampoule </t>
  </si>
  <si>
    <t>B/18</t>
  </si>
  <si>
    <t>B/24</t>
  </si>
  <si>
    <t>Flacon/1L</t>
  </si>
  <si>
    <t>B/10x10</t>
  </si>
  <si>
    <t>Flacon/25G</t>
  </si>
  <si>
    <t>B/100 Amp</t>
  </si>
  <si>
    <t>B/10/Tube/50G</t>
  </si>
  <si>
    <t>B/10/Tube/20G</t>
  </si>
  <si>
    <t>B/50</t>
  </si>
  <si>
    <t>Gentamycine (sulfate) Collyre 0,3 %, flacon 5ml</t>
  </si>
  <si>
    <t xml:space="preserve">Metronidazole  200mg/5 ml, Suspension buvable, flacon 100 ml </t>
  </si>
  <si>
    <t>B/30</t>
  </si>
  <si>
    <t>Nystatine 500.000 UI, flacon de 30 ml</t>
  </si>
  <si>
    <t>Flacon/30ml</t>
  </si>
  <si>
    <t>Flacon/60 ml</t>
  </si>
  <si>
    <t>Paracétamol Sirop 125mg/5ml, flacon de 60ml</t>
  </si>
  <si>
    <t>Flacon/200ml</t>
  </si>
  <si>
    <t>B/100/Ampoule/2ml</t>
  </si>
  <si>
    <t>Salbutamol (sulfate) 4mg</t>
  </si>
  <si>
    <t>B/1000</t>
  </si>
  <si>
    <t>B/10/Ampoule/1ml</t>
  </si>
  <si>
    <t>Quantité</t>
  </si>
  <si>
    <t>NB: LES MEDICAMENTS PRISES EN COMPTE PAR LES PARTENAIRES (PROGRAMMES) NE SERONT PAS QUANTIFIES.</t>
  </si>
  <si>
    <t xml:space="preserve"> POUR LE CAS SPECIFIQUE DE FARANAH LE PROJET QUANTIFIERA: CEUX N'ONT EN COMPTE</t>
  </si>
  <si>
    <t>Désignation</t>
  </si>
  <si>
    <t>Qunatité</t>
  </si>
  <si>
    <t>Nifédipine 10mg</t>
  </si>
  <si>
    <t>Comp</t>
  </si>
  <si>
    <t>Cloxacilline 500mg cimprimé</t>
  </si>
  <si>
    <t>Caféine injectable</t>
  </si>
  <si>
    <t>Gluconate de calcium 10%</t>
  </si>
  <si>
    <t>Vitamine K1 10mg/ml injectable</t>
  </si>
  <si>
    <t>Mebendazole 500 mg</t>
  </si>
  <si>
    <t>Mebendazole 500mg</t>
  </si>
  <si>
    <t>Sodium chlorure 0,9% +perfuseur, flacon 500ml</t>
  </si>
  <si>
    <t>Pour aboutir aux quantités de médicaments: Nous avons utilisé les consommations corrigées (consommaton sans rupture) à partir des consommations des six(6) premiers mois de l'année pour chaque structures de santé dans la zone du Projet. Déterminer la consommation moyenne mensuelle pour chaque produit, en fin nous avons multiplié par six(6)nombre de mois de la période à couvre (dotation initiale) de chaque structure.</t>
  </si>
  <si>
    <t>Certain ajustement ont eu lieu par endroit à cause de la non fiabilité des données pour des raison de rupture trop prolongée ou/et de la sous notification des consommation rapportées situation qui rendait quantités trop grande ou trop petite de la réalité.</t>
  </si>
  <si>
    <t xml:space="preserve">Les prix sont des prix obtenus à l'international en dollar et convertis en GNF au taux de 1 dollar  = 9000 GNF </t>
  </si>
  <si>
    <t>SYNTHESE REGION DE FARANAH</t>
  </si>
  <si>
    <t>PRODUITS ET CONSOMMABLES A AJOUTER</t>
  </si>
  <si>
    <t>Aspirateur à sécrétions pour nouveau-né, Laerdal Neonatalie Suction, réutilisable (Pingouin)</t>
  </si>
  <si>
    <t>Insufflateur noéonatal vertical avec masque silicone (Newborn Mask, Laerdal, réutilisable)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</si>
</sst>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7" x14ac:knownFonts="1">
    <font>
      <sz val="11"/>
      <color theme="1"/>
      <name val="Calibri"/>
      <family val="2"/>
      <scheme val="minor"/>
    </font>
    <font>
      <sz val="11"/>
      <color theme="1"/>
      <name val="Calibri"/>
      <family val="2"/>
      <scheme val="minor"/>
    </font>
    <font>
      <sz val="14"/>
      <color theme="1"/>
      <name val="Calibri"/>
      <family val="2"/>
      <scheme val="minor"/>
    </font>
    <font>
      <sz val="12"/>
      <color theme="1"/>
      <name val="Times New Roman"/>
      <family val="1"/>
    </font>
    <font>
      <sz val="10"/>
      <name val="Arial"/>
      <family val="2"/>
    </font>
    <font>
      <sz val="14"/>
      <color theme="1"/>
      <name val="Times New Roman"/>
      <family val="1"/>
    </font>
    <font>
      <b/>
      <sz val="14"/>
      <color indexed="8"/>
      <name val="Times New Roman"/>
      <family val="1"/>
    </font>
    <font>
      <b/>
      <sz val="14"/>
      <color theme="1"/>
      <name val="Times New Roman"/>
      <family val="1"/>
    </font>
    <font>
      <sz val="14"/>
      <name val="Times New Roman"/>
      <family val="1"/>
    </font>
    <font>
      <b/>
      <sz val="12"/>
      <color indexed="8"/>
      <name val="Times New Roman"/>
      <family val="1"/>
    </font>
    <font>
      <sz val="9"/>
      <color indexed="81"/>
      <name val="Tahoma"/>
      <family val="2"/>
    </font>
    <font>
      <b/>
      <sz val="9"/>
      <color indexed="81"/>
      <name val="Tahoma"/>
      <family val="2"/>
    </font>
    <font>
      <b/>
      <sz val="16"/>
      <color theme="1"/>
      <name val="Times New Roman"/>
      <family val="1"/>
    </font>
    <font>
      <sz val="16"/>
      <color theme="1"/>
      <name val="Times New Roman"/>
      <family val="1"/>
    </font>
    <font>
      <b/>
      <sz val="14"/>
      <color theme="1"/>
      <name val="Calibri"/>
      <family val="2"/>
      <scheme val="minor"/>
    </font>
    <font>
      <b/>
      <i/>
      <sz val="14"/>
      <color theme="1"/>
      <name val="Times New Roman"/>
      <family val="1"/>
    </font>
    <font>
      <b/>
      <i/>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2">
    <xf numFmtId="0" fontId="0" fillId="0" borderId="0" xfId="0"/>
    <xf numFmtId="0" fontId="2" fillId="0" borderId="0" xfId="0" applyFont="1" applyFill="1" applyBorder="1"/>
    <xf numFmtId="0" fontId="2" fillId="0" borderId="0" xfId="0" applyFont="1" applyBorder="1"/>
    <xf numFmtId="43" fontId="2" fillId="0" borderId="0" xfId="1" applyFont="1" applyBorder="1"/>
    <xf numFmtId="0" fontId="5" fillId="0" borderId="0" xfId="0" applyFont="1" applyBorder="1"/>
    <xf numFmtId="43" fontId="5" fillId="0" borderId="0" xfId="1" applyFont="1" applyBorder="1"/>
    <xf numFmtId="0" fontId="5" fillId="0" borderId="0" xfId="0" applyFont="1" applyBorder="1" applyAlignment="1">
      <alignment horizontal="left" indent="5"/>
    </xf>
    <xf numFmtId="0" fontId="5" fillId="3" borderId="8" xfId="0" applyFont="1" applyFill="1" applyBorder="1" applyAlignment="1">
      <alignment horizontal="center" vertical="top" wrapText="1"/>
    </xf>
    <xf numFmtId="164" fontId="5" fillId="0" borderId="1" xfId="1" applyNumberFormat="1" applyFont="1" applyBorder="1" applyAlignment="1">
      <alignment vertical="top" wrapText="1"/>
    </xf>
    <xf numFmtId="164" fontId="5" fillId="0" borderId="1" xfId="1" applyNumberFormat="1" applyFont="1" applyBorder="1" applyAlignment="1">
      <alignment wrapText="1"/>
    </xf>
    <xf numFmtId="164" fontId="5" fillId="0" borderId="1" xfId="1" applyNumberFormat="1" applyFont="1" applyBorder="1"/>
    <xf numFmtId="164" fontId="7" fillId="0" borderId="1" xfId="1" applyNumberFormat="1" applyFont="1" applyBorder="1"/>
    <xf numFmtId="0" fontId="5" fillId="0" borderId="0" xfId="0" applyFont="1" applyFill="1" applyBorder="1"/>
    <xf numFmtId="0" fontId="5" fillId="0" borderId="0" xfId="0" applyFont="1" applyFill="1" applyBorder="1" applyAlignment="1">
      <alignment horizontal="left" indent="5"/>
    </xf>
    <xf numFmtId="0" fontId="5" fillId="0" borderId="2" xfId="0" applyFont="1" applyFill="1" applyBorder="1" applyAlignment="1">
      <alignment vertical="top" wrapText="1"/>
    </xf>
    <xf numFmtId="164" fontId="5" fillId="0" borderId="1" xfId="1" applyNumberFormat="1" applyFont="1" applyFill="1" applyBorder="1" applyAlignment="1">
      <alignment vertical="top" wrapText="1"/>
    </xf>
    <xf numFmtId="164" fontId="5" fillId="0" borderId="1" xfId="1" applyNumberFormat="1" applyFont="1" applyFill="1" applyBorder="1" applyAlignment="1">
      <alignment wrapText="1"/>
    </xf>
    <xf numFmtId="164" fontId="5" fillId="0" borderId="1" xfId="1" applyNumberFormat="1" applyFont="1" applyFill="1" applyBorder="1"/>
    <xf numFmtId="164" fontId="5" fillId="0" borderId="1" xfId="0" applyNumberFormat="1" applyFont="1" applyFill="1" applyBorder="1"/>
    <xf numFmtId="164" fontId="5" fillId="2" borderId="1" xfId="1" applyNumberFormat="1" applyFont="1" applyFill="1" applyBorder="1"/>
    <xf numFmtId="164" fontId="5" fillId="3" borderId="1" xfId="1" applyNumberFormat="1" applyFont="1" applyFill="1" applyBorder="1"/>
    <xf numFmtId="0" fontId="7" fillId="0" borderId="0" xfId="0" applyFont="1" applyFill="1" applyBorder="1" applyAlignment="1"/>
    <xf numFmtId="0" fontId="5" fillId="0" borderId="1" xfId="0" applyFont="1" applyFill="1" applyBorder="1" applyAlignment="1">
      <alignment vertical="center" wrapText="1"/>
    </xf>
    <xf numFmtId="0" fontId="5" fillId="0" borderId="1" xfId="0" applyFont="1" applyFill="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vertical="top" wrapText="1"/>
    </xf>
    <xf numFmtId="0" fontId="5" fillId="0" borderId="3" xfId="0" applyFont="1" applyFill="1" applyBorder="1" applyAlignment="1">
      <alignment vertical="center" wrapText="1"/>
    </xf>
    <xf numFmtId="0" fontId="7" fillId="0" borderId="0" xfId="0" applyFont="1" applyFill="1" applyBorder="1" applyAlignment="1">
      <alignment horizontal="center"/>
    </xf>
    <xf numFmtId="164" fontId="7" fillId="0" borderId="1" xfId="0" applyNumberFormat="1" applyFont="1" applyFill="1" applyBorder="1"/>
    <xf numFmtId="164" fontId="9" fillId="0" borderId="1" xfId="1" applyNumberFormat="1" applyFont="1" applyBorder="1" applyAlignment="1">
      <alignment vertical="center"/>
    </xf>
    <xf numFmtId="0" fontId="3" fillId="0" borderId="0" xfId="0" applyFont="1" applyBorder="1"/>
    <xf numFmtId="0" fontId="3" fillId="0" borderId="0" xfId="0" applyFont="1" applyFill="1" applyBorder="1"/>
    <xf numFmtId="0" fontId="7" fillId="0" borderId="1" xfId="0" applyFont="1" applyFill="1" applyBorder="1" applyAlignment="1">
      <alignment horizontal="left" vertical="center" wrapText="1"/>
    </xf>
    <xf numFmtId="164" fontId="6" fillId="0" borderId="1" xfId="1" applyNumberFormat="1" applyFont="1" applyBorder="1" applyAlignment="1">
      <alignment horizontal="left" vertical="center" wrapText="1"/>
    </xf>
    <xf numFmtId="0" fontId="13" fillId="0" borderId="0" xfId="0" applyFont="1"/>
    <xf numFmtId="0" fontId="13" fillId="0" borderId="1" xfId="0" applyFont="1" applyBorder="1"/>
    <xf numFmtId="0" fontId="5" fillId="0" borderId="9" xfId="0" applyFont="1" applyFill="1" applyBorder="1" applyAlignment="1">
      <alignment vertical="top" wrapText="1"/>
    </xf>
    <xf numFmtId="0" fontId="5" fillId="0" borderId="3" xfId="0" applyFont="1" applyFill="1" applyBorder="1" applyAlignment="1">
      <alignment vertical="top" wrapText="1"/>
    </xf>
    <xf numFmtId="164" fontId="5" fillId="0" borderId="3" xfId="1" applyNumberFormat="1" applyFont="1" applyFill="1" applyBorder="1" applyAlignment="1">
      <alignment wrapText="1"/>
    </xf>
    <xf numFmtId="164" fontId="5" fillId="0" borderId="3" xfId="1" applyNumberFormat="1" applyFont="1" applyFill="1" applyBorder="1"/>
    <xf numFmtId="164" fontId="5" fillId="0" borderId="3" xfId="0" applyNumberFormat="1" applyFont="1" applyFill="1" applyBorder="1"/>
    <xf numFmtId="164" fontId="7" fillId="0" borderId="12" xfId="0" applyNumberFormat="1" applyFon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164" fontId="14" fillId="0" borderId="15" xfId="0" applyNumberFormat="1" applyFont="1" applyFill="1" applyBorder="1"/>
    <xf numFmtId="164" fontId="5" fillId="0" borderId="3" xfId="1" applyNumberFormat="1" applyFont="1" applyFill="1" applyBorder="1" applyAlignment="1">
      <alignment vertical="top" wrapText="1"/>
    </xf>
    <xf numFmtId="0" fontId="7" fillId="0" borderId="0" xfId="0" applyFont="1" applyFill="1" applyBorder="1" applyAlignment="1">
      <alignment horizontal="center"/>
    </xf>
    <xf numFmtId="0" fontId="5" fillId="4" borderId="1" xfId="0" applyFont="1" applyFill="1" applyBorder="1" applyAlignment="1">
      <alignment vertical="center" wrapText="1"/>
    </xf>
    <xf numFmtId="164" fontId="5" fillId="4" borderId="1" xfId="1" applyNumberFormat="1" applyFont="1" applyFill="1" applyBorder="1"/>
    <xf numFmtId="164" fontId="5" fillId="4" borderId="1" xfId="1" applyNumberFormat="1" applyFont="1" applyFill="1" applyBorder="1" applyAlignment="1">
      <alignment vertical="top" wrapText="1"/>
    </xf>
    <xf numFmtId="0" fontId="5" fillId="3" borderId="1" xfId="0" applyFont="1" applyFill="1" applyBorder="1" applyAlignment="1">
      <alignment horizontal="center" vertical="top" wrapText="1"/>
    </xf>
    <xf numFmtId="0" fontId="6" fillId="0" borderId="7" xfId="0" applyFont="1" applyBorder="1" applyAlignment="1">
      <alignment horizontal="left" vertical="center" wrapText="1"/>
    </xf>
    <xf numFmtId="0" fontId="5" fillId="0" borderId="0" xfId="0" applyFont="1" applyFill="1" applyBorder="1" applyAlignment="1">
      <alignment horizontal="left" wrapText="1"/>
    </xf>
    <xf numFmtId="164" fontId="6" fillId="0" borderId="1" xfId="1" applyNumberFormat="1" applyFont="1" applyFill="1" applyBorder="1" applyAlignment="1">
      <alignment horizontal="left" vertical="center" wrapText="1"/>
    </xf>
    <xf numFmtId="164" fontId="7" fillId="0" borderId="4" xfId="1" applyNumberFormat="1" applyFont="1" applyBorder="1" applyAlignment="1">
      <alignment horizontal="left" wrapText="1"/>
    </xf>
    <xf numFmtId="164" fontId="7" fillId="0" borderId="5" xfId="1" applyNumberFormat="1" applyFont="1" applyBorder="1" applyAlignment="1">
      <alignment horizontal="left" wrapText="1"/>
    </xf>
    <xf numFmtId="164" fontId="7" fillId="0" borderId="6" xfId="1" applyNumberFormat="1" applyFont="1" applyBorder="1" applyAlignment="1">
      <alignment horizontal="left" wrapText="1"/>
    </xf>
    <xf numFmtId="0" fontId="7" fillId="0" borderId="0" xfId="0" applyFont="1" applyFill="1" applyBorder="1" applyAlignment="1">
      <alignment horizontal="center"/>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15" fillId="0" borderId="0" xfId="0" applyFont="1" applyFill="1" applyBorder="1" applyAlignment="1">
      <alignment vertical="top" wrapText="1"/>
    </xf>
    <xf numFmtId="0" fontId="0" fillId="0" borderId="0" xfId="0" applyAlignment="1">
      <alignment vertical="top" wrapText="1"/>
    </xf>
    <xf numFmtId="0" fontId="14" fillId="0" borderId="13" xfId="0" applyFont="1" applyFill="1" applyBorder="1" applyAlignment="1">
      <alignment horizontal="left"/>
    </xf>
    <xf numFmtId="0" fontId="14" fillId="0" borderId="14" xfId="0" applyFont="1" applyFill="1" applyBorder="1" applyAlignment="1">
      <alignment horizontal="left"/>
    </xf>
    <xf numFmtId="0" fontId="16" fillId="0" borderId="0" xfId="0" applyFont="1" applyAlignment="1">
      <alignment vertical="top" wrapText="1"/>
    </xf>
    <xf numFmtId="0" fontId="12" fillId="0" borderId="0" xfId="0" applyFont="1" applyAlignment="1">
      <alignment horizontal="center"/>
    </xf>
    <xf numFmtId="0" fontId="7" fillId="0" borderId="0" xfId="0" applyFont="1" applyFill="1" applyBorder="1" applyAlignment="1">
      <alignment horizontal="left"/>
    </xf>
    <xf numFmtId="0" fontId="13" fillId="0" borderId="1" xfId="0" applyFont="1" applyBorder="1" applyAlignment="1">
      <alignment wrapText="1"/>
    </xf>
  </cellXfs>
  <cellStyles count="3">
    <cellStyle name="Millier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SSIER%20PCG\DOSSIER%202016\PROJET%20PASSP\Atelier%20de%20Kindia\GROUPE%201\COMMANDE%20REGION%20FARANAH\SYNTHESE%20REGION%20FARAN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SSIER%20PCG\DOSSIER%202016\PROJET%20PASSP\Atelier%20de%20Kindia\GROUPE%201\COMMANDE%20REGION%20LABE%202\SYNTHESE%20LA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S Dabola "/>
      <sheetName val="DPS Dinduiraye "/>
      <sheetName val="DPS Faranah "/>
      <sheetName val="DPS Kissidougou "/>
      <sheetName val="DRS FARANAH"/>
    </sheetNames>
    <sheetDataSet>
      <sheetData sheetId="0">
        <row r="9">
          <cell r="H9">
            <v>64079.463387367243</v>
          </cell>
        </row>
        <row r="10">
          <cell r="H10">
            <v>2189.0483022477283</v>
          </cell>
        </row>
        <row r="11">
          <cell r="H11">
            <v>359.91011235955057</v>
          </cell>
        </row>
        <row r="12">
          <cell r="H12">
            <v>0</v>
          </cell>
        </row>
        <row r="13">
          <cell r="H13">
            <v>0</v>
          </cell>
        </row>
        <row r="14">
          <cell r="H14">
            <v>0</v>
          </cell>
        </row>
        <row r="15">
          <cell r="H15">
            <v>0</v>
          </cell>
        </row>
        <row r="16">
          <cell r="H16">
            <v>89648.5381630013</v>
          </cell>
        </row>
        <row r="17">
          <cell r="H17">
            <v>58905</v>
          </cell>
        </row>
        <row r="18">
          <cell r="H18">
            <v>4481.0268948655257</v>
          </cell>
        </row>
        <row r="19">
          <cell r="H19">
            <v>0</v>
          </cell>
        </row>
        <row r="20">
          <cell r="H20">
            <v>0</v>
          </cell>
        </row>
        <row r="21">
          <cell r="H21">
            <v>1158.1818181818182</v>
          </cell>
        </row>
        <row r="22">
          <cell r="H22">
            <v>572.80285035629447</v>
          </cell>
        </row>
        <row r="23">
          <cell r="H23">
            <v>0</v>
          </cell>
        </row>
        <row r="24">
          <cell r="H24">
            <v>9078.3619550858657</v>
          </cell>
        </row>
        <row r="25">
          <cell r="H25">
            <v>917.95561533288492</v>
          </cell>
        </row>
        <row r="26">
          <cell r="H26">
            <v>0</v>
          </cell>
        </row>
        <row r="27">
          <cell r="H27">
            <v>61.555806087936858</v>
          </cell>
        </row>
        <row r="28">
          <cell r="H28">
            <v>0</v>
          </cell>
        </row>
        <row r="29">
          <cell r="H29">
            <v>50</v>
          </cell>
        </row>
        <row r="30">
          <cell r="H30">
            <v>3000</v>
          </cell>
        </row>
        <row r="31">
          <cell r="H31">
            <v>0</v>
          </cell>
        </row>
        <row r="32">
          <cell r="H32">
            <v>0</v>
          </cell>
        </row>
        <row r="33">
          <cell r="H33">
            <v>1023.6756049705689</v>
          </cell>
        </row>
        <row r="34">
          <cell r="H34">
            <v>68058.975206611576</v>
          </cell>
        </row>
        <row r="35">
          <cell r="H35">
            <v>485.47105561861525</v>
          </cell>
        </row>
        <row r="36">
          <cell r="H36">
            <v>50</v>
          </cell>
        </row>
        <row r="37">
          <cell r="H37">
            <v>522</v>
          </cell>
        </row>
        <row r="38">
          <cell r="H38">
            <v>0</v>
          </cell>
        </row>
        <row r="39">
          <cell r="H39">
            <v>26952.545454545456</v>
          </cell>
        </row>
        <row r="40">
          <cell r="H40">
            <v>3540.8560311284054</v>
          </cell>
        </row>
        <row r="41">
          <cell r="H41">
            <v>2937.6941176470591</v>
          </cell>
        </row>
        <row r="42">
          <cell r="H42">
            <v>1421</v>
          </cell>
        </row>
        <row r="43">
          <cell r="H43">
            <v>457610.75862068968</v>
          </cell>
        </row>
        <row r="44">
          <cell r="H44">
            <v>416.66666666666669</v>
          </cell>
        </row>
        <row r="45">
          <cell r="H45">
            <v>25</v>
          </cell>
        </row>
        <row r="46">
          <cell r="H46">
            <v>1260.4946996466431</v>
          </cell>
        </row>
        <row r="47">
          <cell r="H47">
            <v>432</v>
          </cell>
        </row>
        <row r="48">
          <cell r="H48">
            <v>35836.420454545456</v>
          </cell>
        </row>
        <row r="49">
          <cell r="H49">
            <v>2500</v>
          </cell>
        </row>
        <row r="50">
          <cell r="H50">
            <v>5250</v>
          </cell>
        </row>
        <row r="51">
          <cell r="H51">
            <v>250</v>
          </cell>
        </row>
        <row r="52">
          <cell r="H52">
            <v>1364.1431261770244</v>
          </cell>
        </row>
        <row r="53">
          <cell r="H53">
            <v>56.333333333333336</v>
          </cell>
        </row>
        <row r="54">
          <cell r="H54">
            <v>1823.3333333333333</v>
          </cell>
        </row>
        <row r="55">
          <cell r="H55">
            <v>33297.254004576658</v>
          </cell>
        </row>
        <row r="56">
          <cell r="H56">
            <v>583.21695760598504</v>
          </cell>
        </row>
        <row r="57">
          <cell r="H57">
            <v>5429.881796690308</v>
          </cell>
        </row>
        <row r="58">
          <cell r="H58">
            <v>38321.345707656612</v>
          </cell>
        </row>
        <row r="59">
          <cell r="H59">
            <v>0</v>
          </cell>
        </row>
        <row r="60">
          <cell r="H60">
            <v>1851.8518518518515</v>
          </cell>
        </row>
        <row r="61">
          <cell r="H61">
            <v>1666.6666666666665</v>
          </cell>
        </row>
        <row r="62">
          <cell r="H62">
            <v>4996.6257668711651</v>
          </cell>
        </row>
        <row r="63">
          <cell r="H63">
            <v>158.15508021390374</v>
          </cell>
        </row>
        <row r="64">
          <cell r="H64">
            <v>5030.6941176470591</v>
          </cell>
        </row>
        <row r="65">
          <cell r="H65">
            <v>574</v>
          </cell>
        </row>
        <row r="66">
          <cell r="H66">
            <v>15566</v>
          </cell>
        </row>
        <row r="67">
          <cell r="H67">
            <v>285666</v>
          </cell>
        </row>
        <row r="68">
          <cell r="H68">
            <v>263.15789473684208</v>
          </cell>
        </row>
        <row r="69">
          <cell r="H69">
            <v>20</v>
          </cell>
        </row>
        <row r="70">
          <cell r="H70">
            <v>185.18518518518519</v>
          </cell>
        </row>
        <row r="71">
          <cell r="H71">
            <v>1430.817610062893</v>
          </cell>
        </row>
        <row r="72">
          <cell r="H72">
            <v>0</v>
          </cell>
        </row>
        <row r="73">
          <cell r="H73">
            <v>5117.6715965111862</v>
          </cell>
        </row>
        <row r="74">
          <cell r="H74">
            <v>536</v>
          </cell>
        </row>
        <row r="75">
          <cell r="H75">
            <v>50</v>
          </cell>
        </row>
        <row r="76">
          <cell r="H76">
            <v>2500</v>
          </cell>
        </row>
        <row r="77">
          <cell r="H77">
            <v>0</v>
          </cell>
        </row>
        <row r="78">
          <cell r="H78">
            <v>26385</v>
          </cell>
        </row>
        <row r="79">
          <cell r="H79">
            <v>2163</v>
          </cell>
        </row>
        <row r="80">
          <cell r="H80">
            <v>100</v>
          </cell>
        </row>
        <row r="81">
          <cell r="H81">
            <v>346</v>
          </cell>
        </row>
        <row r="82">
          <cell r="H82">
            <v>22419.418758256274</v>
          </cell>
        </row>
        <row r="83">
          <cell r="H83">
            <v>0</v>
          </cell>
        </row>
        <row r="84">
          <cell r="H84">
            <v>0</v>
          </cell>
        </row>
        <row r="85">
          <cell r="H85">
            <v>0</v>
          </cell>
        </row>
        <row r="86">
          <cell r="H86">
            <v>512</v>
          </cell>
        </row>
      </sheetData>
      <sheetData sheetId="1">
        <row r="9">
          <cell r="H9">
            <v>50000</v>
          </cell>
        </row>
        <row r="10">
          <cell r="H10">
            <v>7666.666666666667</v>
          </cell>
        </row>
        <row r="11">
          <cell r="H11">
            <v>27</v>
          </cell>
        </row>
        <row r="12">
          <cell r="H12">
            <v>8200</v>
          </cell>
        </row>
        <row r="13">
          <cell r="H13">
            <v>6840</v>
          </cell>
        </row>
        <row r="14">
          <cell r="H14">
            <v>7110</v>
          </cell>
        </row>
        <row r="15">
          <cell r="H15">
            <v>7470</v>
          </cell>
        </row>
        <row r="16">
          <cell r="H16">
            <v>13582</v>
          </cell>
        </row>
        <row r="17">
          <cell r="H17">
            <v>10095</v>
          </cell>
        </row>
        <row r="18">
          <cell r="H18">
            <v>1800</v>
          </cell>
        </row>
        <row r="19">
          <cell r="H19">
            <v>58596</v>
          </cell>
        </row>
        <row r="20">
          <cell r="H20">
            <v>2250</v>
          </cell>
        </row>
        <row r="21">
          <cell r="H21">
            <v>1800</v>
          </cell>
        </row>
        <row r="22">
          <cell r="H22">
            <v>2250</v>
          </cell>
        </row>
        <row r="23">
          <cell r="H23">
            <v>45</v>
          </cell>
        </row>
        <row r="24">
          <cell r="H24">
            <v>9000</v>
          </cell>
        </row>
        <row r="25">
          <cell r="H25">
            <v>900</v>
          </cell>
        </row>
        <row r="26">
          <cell r="H26">
            <v>0</v>
          </cell>
        </row>
        <row r="27">
          <cell r="H27">
            <v>0</v>
          </cell>
        </row>
        <row r="28">
          <cell r="H28">
            <v>2250</v>
          </cell>
        </row>
        <row r="29">
          <cell r="H29">
            <v>1125</v>
          </cell>
        </row>
        <row r="30">
          <cell r="H30">
            <v>0</v>
          </cell>
        </row>
        <row r="31">
          <cell r="H31">
            <v>18000</v>
          </cell>
        </row>
        <row r="32">
          <cell r="H32">
            <v>23999.999999999996</v>
          </cell>
        </row>
        <row r="33">
          <cell r="H33">
            <v>18</v>
          </cell>
        </row>
        <row r="34">
          <cell r="H34">
            <v>18</v>
          </cell>
        </row>
        <row r="35">
          <cell r="H35">
            <v>1800</v>
          </cell>
        </row>
        <row r="36">
          <cell r="H36">
            <v>750</v>
          </cell>
        </row>
        <row r="37">
          <cell r="H37">
            <v>2600</v>
          </cell>
        </row>
        <row r="38">
          <cell r="H38">
            <v>9000</v>
          </cell>
        </row>
        <row r="39">
          <cell r="H39">
            <v>12710</v>
          </cell>
        </row>
        <row r="40">
          <cell r="H40">
            <v>1800</v>
          </cell>
        </row>
        <row r="41">
          <cell r="H41">
            <v>3583.3333333333335</v>
          </cell>
        </row>
        <row r="42">
          <cell r="H42">
            <v>900</v>
          </cell>
        </row>
        <row r="43">
          <cell r="H43">
            <v>235000</v>
          </cell>
        </row>
        <row r="44">
          <cell r="H44">
            <v>1500</v>
          </cell>
        </row>
        <row r="45">
          <cell r="H45">
            <v>225</v>
          </cell>
        </row>
        <row r="46">
          <cell r="H46">
            <v>2250</v>
          </cell>
        </row>
        <row r="47">
          <cell r="H47">
            <v>700</v>
          </cell>
        </row>
        <row r="48">
          <cell r="H48">
            <v>9000</v>
          </cell>
        </row>
        <row r="49">
          <cell r="H49">
            <v>9000</v>
          </cell>
        </row>
        <row r="50">
          <cell r="H50">
            <v>900</v>
          </cell>
        </row>
        <row r="51">
          <cell r="H51">
            <v>2250</v>
          </cell>
        </row>
        <row r="52">
          <cell r="H52">
            <v>1125</v>
          </cell>
        </row>
        <row r="53">
          <cell r="H53">
            <v>75</v>
          </cell>
        </row>
        <row r="54">
          <cell r="H54">
            <v>9000</v>
          </cell>
        </row>
        <row r="55">
          <cell r="H55">
            <v>0</v>
          </cell>
        </row>
        <row r="56">
          <cell r="H56">
            <v>0</v>
          </cell>
        </row>
        <row r="57">
          <cell r="H57">
            <v>13500</v>
          </cell>
        </row>
        <row r="58">
          <cell r="H58">
            <v>13500</v>
          </cell>
        </row>
        <row r="59">
          <cell r="H59">
            <v>9000</v>
          </cell>
        </row>
        <row r="60">
          <cell r="H60">
            <v>3000</v>
          </cell>
        </row>
        <row r="61">
          <cell r="H61">
            <v>27000</v>
          </cell>
        </row>
        <row r="62">
          <cell r="H62">
            <v>4500</v>
          </cell>
        </row>
        <row r="63">
          <cell r="H63">
            <v>0</v>
          </cell>
        </row>
        <row r="64">
          <cell r="H64">
            <v>9000</v>
          </cell>
        </row>
        <row r="65">
          <cell r="H65">
            <v>450</v>
          </cell>
        </row>
        <row r="66">
          <cell r="H66">
            <v>0</v>
          </cell>
        </row>
        <row r="67">
          <cell r="H67">
            <v>45000</v>
          </cell>
        </row>
        <row r="68">
          <cell r="H68">
            <v>1125</v>
          </cell>
        </row>
        <row r="69">
          <cell r="H69">
            <v>150</v>
          </cell>
        </row>
        <row r="70">
          <cell r="H70">
            <v>900</v>
          </cell>
        </row>
        <row r="71">
          <cell r="H71">
            <v>2250</v>
          </cell>
        </row>
        <row r="72">
          <cell r="H72">
            <v>1500</v>
          </cell>
        </row>
        <row r="73">
          <cell r="H73">
            <v>9000</v>
          </cell>
        </row>
        <row r="74">
          <cell r="H74">
            <v>1500</v>
          </cell>
        </row>
        <row r="75">
          <cell r="H75">
            <v>375</v>
          </cell>
        </row>
        <row r="76">
          <cell r="H76">
            <v>4500</v>
          </cell>
        </row>
        <row r="77">
          <cell r="H77">
            <v>0</v>
          </cell>
        </row>
        <row r="78">
          <cell r="H78">
            <v>15750</v>
          </cell>
        </row>
        <row r="79">
          <cell r="H79">
            <v>4500</v>
          </cell>
        </row>
        <row r="80">
          <cell r="H80">
            <v>600</v>
          </cell>
        </row>
        <row r="81">
          <cell r="H81">
            <v>1500</v>
          </cell>
        </row>
        <row r="82">
          <cell r="H82">
            <v>0</v>
          </cell>
        </row>
        <row r="83">
          <cell r="H83">
            <v>4.5</v>
          </cell>
        </row>
        <row r="84">
          <cell r="H84">
            <v>2250</v>
          </cell>
        </row>
        <row r="85">
          <cell r="H85">
            <v>900</v>
          </cell>
        </row>
        <row r="86">
          <cell r="H86">
            <v>1500</v>
          </cell>
        </row>
      </sheetData>
      <sheetData sheetId="2">
        <row r="9">
          <cell r="H9">
            <v>220883.31953968835</v>
          </cell>
        </row>
        <row r="10">
          <cell r="H10">
            <v>0</v>
          </cell>
        </row>
        <row r="11">
          <cell r="H11">
            <v>0</v>
          </cell>
        </row>
        <row r="12">
          <cell r="H12">
            <v>0</v>
          </cell>
        </row>
        <row r="13">
          <cell r="H13">
            <v>0</v>
          </cell>
        </row>
        <row r="14">
          <cell r="H14">
            <v>0</v>
          </cell>
        </row>
        <row r="15">
          <cell r="H15">
            <v>0</v>
          </cell>
        </row>
        <row r="16">
          <cell r="H16">
            <v>145487.60098263522</v>
          </cell>
        </row>
        <row r="17">
          <cell r="H17">
            <v>61614.946891773419</v>
          </cell>
        </row>
        <row r="18">
          <cell r="H18">
            <v>8624.6931805258737</v>
          </cell>
        </row>
        <row r="19">
          <cell r="H19">
            <v>67019.279999999984</v>
          </cell>
        </row>
        <row r="20">
          <cell r="H20">
            <v>0</v>
          </cell>
        </row>
        <row r="21">
          <cell r="H21">
            <v>0</v>
          </cell>
        </row>
        <row r="22">
          <cell r="H22">
            <v>424.07106124357176</v>
          </cell>
        </row>
        <row r="23">
          <cell r="H23">
            <v>29.119999999999997</v>
          </cell>
        </row>
        <row r="24">
          <cell r="H24">
            <v>3415.9874015748032</v>
          </cell>
        </row>
        <row r="25">
          <cell r="H25">
            <v>722.04206474190732</v>
          </cell>
        </row>
        <row r="26">
          <cell r="H26">
            <v>0</v>
          </cell>
        </row>
        <row r="27">
          <cell r="H27">
            <v>115.92997101449276</v>
          </cell>
        </row>
        <row r="28">
          <cell r="H28">
            <v>0</v>
          </cell>
        </row>
        <row r="29">
          <cell r="H29">
            <v>0</v>
          </cell>
        </row>
        <row r="30">
          <cell r="H30">
            <v>0</v>
          </cell>
        </row>
        <row r="31">
          <cell r="H31">
            <v>14273.263157894737</v>
          </cell>
        </row>
        <row r="32">
          <cell r="H32">
            <v>14980.800000000001</v>
          </cell>
        </row>
        <row r="33">
          <cell r="H33">
            <v>446.28202501488977</v>
          </cell>
        </row>
        <row r="34">
          <cell r="H34">
            <v>168478.68599449706</v>
          </cell>
        </row>
        <row r="35">
          <cell r="H35">
            <v>1140.8000000000002</v>
          </cell>
        </row>
        <row r="36">
          <cell r="H36">
            <v>0</v>
          </cell>
        </row>
        <row r="37">
          <cell r="H37">
            <v>660.42670980614025</v>
          </cell>
        </row>
        <row r="38">
          <cell r="H38">
            <v>124.8</v>
          </cell>
        </row>
        <row r="39">
          <cell r="H39">
            <v>31087.984386038566</v>
          </cell>
        </row>
        <row r="40">
          <cell r="H40">
            <v>2329.6</v>
          </cell>
        </row>
        <row r="41">
          <cell r="H41">
            <v>4121.8654263565886</v>
          </cell>
        </row>
        <row r="42">
          <cell r="H42">
            <v>2636.2316320181985</v>
          </cell>
        </row>
        <row r="43">
          <cell r="H43">
            <v>448712</v>
          </cell>
        </row>
        <row r="44">
          <cell r="H44">
            <v>0</v>
          </cell>
        </row>
        <row r="45">
          <cell r="H45">
            <v>47.906569343065691</v>
          </cell>
        </row>
        <row r="46">
          <cell r="H46">
            <v>6305.0657963788371</v>
          </cell>
        </row>
        <row r="47">
          <cell r="H47">
            <v>718.77424321155127</v>
          </cell>
        </row>
        <row r="48">
          <cell r="H48">
            <v>48988.370932002545</v>
          </cell>
        </row>
        <row r="49">
          <cell r="H49">
            <v>0</v>
          </cell>
        </row>
        <row r="50">
          <cell r="H50">
            <v>127.99999999999999</v>
          </cell>
        </row>
        <row r="51">
          <cell r="H51">
            <v>1342.1116595589888</v>
          </cell>
        </row>
        <row r="52">
          <cell r="H52">
            <v>835.5774410951243</v>
          </cell>
        </row>
        <row r="53">
          <cell r="H53">
            <v>17.511359404096833</v>
          </cell>
        </row>
        <row r="54">
          <cell r="H54">
            <v>26345.582336313455</v>
          </cell>
        </row>
        <row r="55">
          <cell r="H55">
            <v>386.67826086956524</v>
          </cell>
        </row>
        <row r="56">
          <cell r="H56">
            <v>357.66956521739132</v>
          </cell>
        </row>
        <row r="57">
          <cell r="H57">
            <v>16792.871584699453</v>
          </cell>
        </row>
        <row r="58">
          <cell r="H58">
            <v>1187.2</v>
          </cell>
        </row>
        <row r="59">
          <cell r="H59">
            <v>627.20000000000005</v>
          </cell>
        </row>
        <row r="60">
          <cell r="H60">
            <v>0</v>
          </cell>
        </row>
        <row r="61">
          <cell r="H61">
            <v>0</v>
          </cell>
        </row>
        <row r="62">
          <cell r="H62">
            <v>211.904</v>
          </cell>
        </row>
        <row r="63">
          <cell r="H63">
            <v>0</v>
          </cell>
        </row>
        <row r="64">
          <cell r="H64">
            <v>763.91351351351352</v>
          </cell>
        </row>
        <row r="65">
          <cell r="H65">
            <v>550.14442279797925</v>
          </cell>
        </row>
        <row r="66">
          <cell r="H66">
            <v>38214.56393750674</v>
          </cell>
        </row>
        <row r="67">
          <cell r="H67">
            <v>158734.64881627064</v>
          </cell>
        </row>
        <row r="68">
          <cell r="H68">
            <v>759.94237198563053</v>
          </cell>
        </row>
        <row r="69">
          <cell r="H69">
            <v>46.400000000000006</v>
          </cell>
        </row>
        <row r="70">
          <cell r="H70">
            <v>0</v>
          </cell>
        </row>
        <row r="71">
          <cell r="H71">
            <v>1052.6625008036001</v>
          </cell>
        </row>
        <row r="72">
          <cell r="H72">
            <v>0</v>
          </cell>
        </row>
        <row r="73">
          <cell r="H73">
            <v>11228.633212121214</v>
          </cell>
        </row>
        <row r="74">
          <cell r="H74">
            <v>305.13582295534746</v>
          </cell>
        </row>
        <row r="75">
          <cell r="H75">
            <v>0</v>
          </cell>
        </row>
        <row r="76">
          <cell r="H76">
            <v>0</v>
          </cell>
        </row>
        <row r="77">
          <cell r="H77">
            <v>0</v>
          </cell>
        </row>
        <row r="78">
          <cell r="H78">
            <v>20592.000000000004</v>
          </cell>
        </row>
        <row r="79">
          <cell r="H79">
            <v>3278.1334243962697</v>
          </cell>
        </row>
        <row r="80">
          <cell r="H80">
            <v>290.66666666666663</v>
          </cell>
        </row>
        <row r="81">
          <cell r="H81">
            <v>758.42467769566463</v>
          </cell>
        </row>
        <row r="82">
          <cell r="H82">
            <v>4696.060759493671</v>
          </cell>
        </row>
        <row r="83">
          <cell r="H83">
            <v>16</v>
          </cell>
        </row>
        <row r="84">
          <cell r="H84">
            <v>0</v>
          </cell>
        </row>
        <row r="85">
          <cell r="H85">
            <v>0</v>
          </cell>
        </row>
        <row r="86">
          <cell r="H86">
            <v>2756.0907116073481</v>
          </cell>
        </row>
      </sheetData>
      <sheetData sheetId="3">
        <row r="9">
          <cell r="H9">
            <v>149919.29070533949</v>
          </cell>
        </row>
        <row r="10">
          <cell r="H10">
            <v>0</v>
          </cell>
        </row>
        <row r="11">
          <cell r="H11">
            <v>0</v>
          </cell>
        </row>
        <row r="12">
          <cell r="H12">
            <v>2637.6153846153843</v>
          </cell>
        </row>
        <row r="13">
          <cell r="H13">
            <v>5421.9102564102559</v>
          </cell>
        </row>
        <row r="14">
          <cell r="H14">
            <v>4370.9615384615381</v>
          </cell>
        </row>
        <row r="15">
          <cell r="H15">
            <v>6350.19017094017</v>
          </cell>
        </row>
        <row r="16">
          <cell r="H16">
            <v>135938.01632386548</v>
          </cell>
        </row>
        <row r="17">
          <cell r="H17">
            <v>38100</v>
          </cell>
        </row>
        <row r="18">
          <cell r="H18">
            <v>26632.108812260536</v>
          </cell>
        </row>
        <row r="19">
          <cell r="H19">
            <v>0</v>
          </cell>
        </row>
        <row r="20">
          <cell r="H20">
            <v>0</v>
          </cell>
        </row>
        <row r="21">
          <cell r="H21">
            <v>2680</v>
          </cell>
        </row>
        <row r="22">
          <cell r="H22">
            <v>7248.2962962962965</v>
          </cell>
        </row>
        <row r="23">
          <cell r="H23">
            <v>96.769230769230774</v>
          </cell>
        </row>
        <row r="24">
          <cell r="H24">
            <v>27600</v>
          </cell>
        </row>
        <row r="25">
          <cell r="H25">
            <v>11480</v>
          </cell>
        </row>
        <row r="26">
          <cell r="H26">
            <v>898</v>
          </cell>
        </row>
        <row r="27">
          <cell r="H27">
            <v>89.857142857142861</v>
          </cell>
        </row>
        <row r="28">
          <cell r="H28">
            <v>0</v>
          </cell>
        </row>
        <row r="29">
          <cell r="H29">
            <v>0</v>
          </cell>
        </row>
        <row r="30">
          <cell r="H30">
            <v>0</v>
          </cell>
        </row>
        <row r="31">
          <cell r="H31">
            <v>39386.875</v>
          </cell>
        </row>
        <row r="32">
          <cell r="H32">
            <v>0</v>
          </cell>
        </row>
        <row r="33">
          <cell r="H33">
            <v>7689.2307692307686</v>
          </cell>
        </row>
        <row r="34">
          <cell r="H34">
            <v>136045.30313124583</v>
          </cell>
        </row>
        <row r="35">
          <cell r="H35">
            <v>0</v>
          </cell>
        </row>
        <row r="36">
          <cell r="H36">
            <v>0</v>
          </cell>
        </row>
        <row r="37">
          <cell r="H37">
            <v>0</v>
          </cell>
        </row>
        <row r="38">
          <cell r="H38">
            <v>0</v>
          </cell>
        </row>
        <row r="39">
          <cell r="H39">
            <v>38533.333333333336</v>
          </cell>
        </row>
        <row r="40">
          <cell r="H40">
            <v>0</v>
          </cell>
        </row>
        <row r="41">
          <cell r="H41">
            <v>0</v>
          </cell>
        </row>
        <row r="42">
          <cell r="H42">
            <v>7545.1666666666661</v>
          </cell>
        </row>
        <row r="43">
          <cell r="H43">
            <v>239374</v>
          </cell>
        </row>
        <row r="44">
          <cell r="H44">
            <v>980</v>
          </cell>
        </row>
        <row r="45">
          <cell r="H45">
            <v>0</v>
          </cell>
        </row>
        <row r="46">
          <cell r="H46">
            <v>0</v>
          </cell>
        </row>
        <row r="47">
          <cell r="H47">
            <v>1940</v>
          </cell>
        </row>
        <row r="48">
          <cell r="H48">
            <v>0</v>
          </cell>
        </row>
        <row r="49">
          <cell r="H49">
            <v>0</v>
          </cell>
        </row>
        <row r="50">
          <cell r="H50">
            <v>0</v>
          </cell>
        </row>
        <row r="51">
          <cell r="H51">
            <v>3261.875</v>
          </cell>
        </row>
        <row r="52">
          <cell r="H52">
            <v>2188.75</v>
          </cell>
        </row>
        <row r="53">
          <cell r="H53">
            <v>46.088888888888881</v>
          </cell>
        </row>
        <row r="54">
          <cell r="H54">
            <v>0</v>
          </cell>
        </row>
        <row r="55">
          <cell r="H55">
            <v>0</v>
          </cell>
        </row>
        <row r="56">
          <cell r="H56">
            <v>1602.8571428571431</v>
          </cell>
        </row>
        <row r="57">
          <cell r="H57">
            <v>25000</v>
          </cell>
        </row>
        <row r="58">
          <cell r="H58">
            <v>0</v>
          </cell>
        </row>
        <row r="59">
          <cell r="H59">
            <v>0</v>
          </cell>
        </row>
        <row r="60">
          <cell r="H60">
            <v>1020</v>
          </cell>
        </row>
        <row r="61">
          <cell r="H61">
            <v>0</v>
          </cell>
        </row>
        <row r="62">
          <cell r="H62">
            <v>5140</v>
          </cell>
        </row>
        <row r="63">
          <cell r="H63">
            <v>0</v>
          </cell>
        </row>
        <row r="64">
          <cell r="H64">
            <v>13281.25</v>
          </cell>
        </row>
        <row r="65">
          <cell r="H65">
            <v>0</v>
          </cell>
        </row>
        <row r="66">
          <cell r="H66">
            <v>0</v>
          </cell>
        </row>
        <row r="67">
          <cell r="H67">
            <v>112888</v>
          </cell>
        </row>
        <row r="68">
          <cell r="H68">
            <v>1180</v>
          </cell>
        </row>
        <row r="69">
          <cell r="H69">
            <v>0</v>
          </cell>
        </row>
        <row r="70">
          <cell r="H70">
            <v>466.66666666666669</v>
          </cell>
        </row>
        <row r="71">
          <cell r="H71">
            <v>5676.7857142857147</v>
          </cell>
        </row>
        <row r="72">
          <cell r="H72">
            <v>1533.3333333333333</v>
          </cell>
        </row>
        <row r="73">
          <cell r="H73">
            <v>9666.6666666666661</v>
          </cell>
        </row>
        <row r="74">
          <cell r="H74">
            <v>1264.0208333333335</v>
          </cell>
        </row>
        <row r="75">
          <cell r="H75">
            <v>0</v>
          </cell>
        </row>
        <row r="76">
          <cell r="H76">
            <v>0</v>
          </cell>
        </row>
        <row r="77">
          <cell r="H77">
            <v>0</v>
          </cell>
        </row>
        <row r="78">
          <cell r="H78">
            <v>26186</v>
          </cell>
        </row>
        <row r="79">
          <cell r="H79">
            <v>4032.1875000000009</v>
          </cell>
        </row>
        <row r="80">
          <cell r="H80">
            <v>166.66666666666666</v>
          </cell>
        </row>
        <row r="81">
          <cell r="H81">
            <v>476</v>
          </cell>
        </row>
        <row r="82">
          <cell r="H82">
            <v>41850.909090909088</v>
          </cell>
        </row>
        <row r="83">
          <cell r="H83">
            <v>25.717948717948715</v>
          </cell>
        </row>
        <row r="84">
          <cell r="H84">
            <v>0</v>
          </cell>
        </row>
        <row r="85">
          <cell r="H85">
            <v>0</v>
          </cell>
        </row>
        <row r="86">
          <cell r="H86">
            <v>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S Mali "/>
      <sheetName val="DPS Lélouma"/>
      <sheetName val="DPSLabe "/>
      <sheetName val="DPSKoubia "/>
      <sheetName val="DPS Tougué "/>
      <sheetName val="SYNTHESE LABE"/>
    </sheetNames>
    <sheetDataSet>
      <sheetData sheetId="0">
        <row r="9">
          <cell r="H9">
            <v>406017.86436285102</v>
          </cell>
        </row>
        <row r="10">
          <cell r="H10">
            <v>196664.5078125</v>
          </cell>
        </row>
        <row r="11">
          <cell r="H11">
            <v>157.29639889196676</v>
          </cell>
        </row>
        <row r="12">
          <cell r="H12">
            <v>4729.8343249427917</v>
          </cell>
        </row>
        <row r="13">
          <cell r="H13">
            <v>2772</v>
          </cell>
        </row>
        <row r="14">
          <cell r="H14">
            <v>3306</v>
          </cell>
        </row>
        <row r="15">
          <cell r="H15">
            <v>14202</v>
          </cell>
        </row>
        <row r="16">
          <cell r="H16">
            <v>236727.30446194229</v>
          </cell>
        </row>
        <row r="17">
          <cell r="H17">
            <v>42822</v>
          </cell>
        </row>
        <row r="18">
          <cell r="H18">
            <v>6864.1070938215116</v>
          </cell>
        </row>
        <row r="19">
          <cell r="H19">
            <v>62271</v>
          </cell>
        </row>
        <row r="20">
          <cell r="H20">
            <v>264.99200000000008</v>
          </cell>
        </row>
        <row r="21">
          <cell r="H21">
            <v>1319.4382632293082</v>
          </cell>
        </row>
        <row r="22">
          <cell r="H22">
            <v>5262.0420868040328</v>
          </cell>
        </row>
        <row r="23">
          <cell r="H23">
            <v>131.58778625954199</v>
          </cell>
        </row>
        <row r="24">
          <cell r="H24">
            <v>8037.988636363636</v>
          </cell>
        </row>
        <row r="25">
          <cell r="H25">
            <v>5660.2000000000007</v>
          </cell>
        </row>
        <row r="26">
          <cell r="H26">
            <v>0</v>
          </cell>
        </row>
        <row r="27">
          <cell r="H27">
            <v>146.66551872578563</v>
          </cell>
        </row>
        <row r="28">
          <cell r="H28">
            <v>0</v>
          </cell>
        </row>
        <row r="29">
          <cell r="H29">
            <v>0</v>
          </cell>
        </row>
        <row r="30">
          <cell r="H30">
            <v>9400.321113689095</v>
          </cell>
        </row>
        <row r="31">
          <cell r="H31">
            <v>17644.632352941175</v>
          </cell>
        </row>
        <row r="32">
          <cell r="H32">
            <v>45477</v>
          </cell>
        </row>
        <row r="33">
          <cell r="H33">
            <v>4141.3789004457649</v>
          </cell>
        </row>
        <row r="34">
          <cell r="H34">
            <v>267525</v>
          </cell>
        </row>
        <row r="35">
          <cell r="H35">
            <v>5562</v>
          </cell>
        </row>
        <row r="36">
          <cell r="H36">
            <v>1046.5394622723329</v>
          </cell>
        </row>
        <row r="37">
          <cell r="H37">
            <v>768</v>
          </cell>
        </row>
        <row r="38">
          <cell r="H38">
            <v>219.59235668789813</v>
          </cell>
        </row>
        <row r="39">
          <cell r="H39">
            <v>38400</v>
          </cell>
        </row>
        <row r="40">
          <cell r="H40">
            <v>4161.9402985074621</v>
          </cell>
        </row>
        <row r="41">
          <cell r="H41">
            <v>5678.4000000000015</v>
          </cell>
        </row>
        <row r="42">
          <cell r="H42">
            <v>2460.6400000000003</v>
          </cell>
        </row>
        <row r="43">
          <cell r="H43">
            <v>221460</v>
          </cell>
        </row>
        <row r="44">
          <cell r="H44">
            <v>18293.814432989679</v>
          </cell>
        </row>
        <row r="45">
          <cell r="H45">
            <v>599.40886699507382</v>
          </cell>
        </row>
        <row r="46">
          <cell r="H46">
            <v>4365</v>
          </cell>
        </row>
        <row r="47">
          <cell r="H47">
            <v>2265</v>
          </cell>
        </row>
        <row r="48">
          <cell r="H48">
            <v>105840</v>
          </cell>
        </row>
        <row r="49">
          <cell r="H49">
            <v>54191.31736526946</v>
          </cell>
        </row>
        <row r="50">
          <cell r="H50">
            <v>255.08437499999997</v>
          </cell>
        </row>
        <row r="51">
          <cell r="H51">
            <v>5364</v>
          </cell>
        </row>
        <row r="52">
          <cell r="H52">
            <v>2529</v>
          </cell>
        </row>
        <row r="53">
          <cell r="H53">
            <v>243</v>
          </cell>
        </row>
        <row r="54">
          <cell r="H54">
            <v>41592</v>
          </cell>
        </row>
        <row r="55">
          <cell r="H55">
            <v>933</v>
          </cell>
        </row>
        <row r="56">
          <cell r="H56">
            <v>1656.8275862068963</v>
          </cell>
        </row>
        <row r="57">
          <cell r="H57">
            <v>42594</v>
          </cell>
        </row>
        <row r="58">
          <cell r="H58">
            <v>10302</v>
          </cell>
        </row>
        <row r="59">
          <cell r="H59">
            <v>5880</v>
          </cell>
        </row>
        <row r="60">
          <cell r="H60">
            <v>0</v>
          </cell>
        </row>
        <row r="61">
          <cell r="H61">
            <v>0</v>
          </cell>
        </row>
        <row r="62">
          <cell r="H62">
            <v>5058.6606451612897</v>
          </cell>
        </row>
        <row r="63">
          <cell r="H63">
            <v>1408.9117043121148</v>
          </cell>
        </row>
        <row r="64">
          <cell r="H64">
            <v>8955.7033248081843</v>
          </cell>
        </row>
        <row r="65">
          <cell r="H65">
            <v>2309.692448512586</v>
          </cell>
        </row>
        <row r="66">
          <cell r="H66">
            <v>0</v>
          </cell>
        </row>
        <row r="67">
          <cell r="H67">
            <v>187599</v>
          </cell>
        </row>
        <row r="68">
          <cell r="H68">
            <v>1800</v>
          </cell>
        </row>
        <row r="69">
          <cell r="H69">
            <v>953.05626598465471</v>
          </cell>
        </row>
        <row r="70">
          <cell r="H70">
            <v>0</v>
          </cell>
        </row>
        <row r="71">
          <cell r="H71">
            <v>211.77160493827159</v>
          </cell>
        </row>
        <row r="72">
          <cell r="H72">
            <v>0</v>
          </cell>
        </row>
        <row r="73">
          <cell r="H73">
            <v>30372</v>
          </cell>
        </row>
        <row r="74">
          <cell r="H74">
            <v>4940.987643020595</v>
          </cell>
        </row>
        <row r="75">
          <cell r="H75">
            <v>897</v>
          </cell>
        </row>
        <row r="76">
          <cell r="H76">
            <v>0</v>
          </cell>
        </row>
        <row r="77">
          <cell r="H77">
            <v>94.640000000000015</v>
          </cell>
        </row>
        <row r="78">
          <cell r="H78">
            <v>80802</v>
          </cell>
        </row>
        <row r="79">
          <cell r="H79">
            <v>2115</v>
          </cell>
        </row>
        <row r="80">
          <cell r="H80">
            <v>1646.9851892484915</v>
          </cell>
        </row>
        <row r="81">
          <cell r="H81">
            <v>2661</v>
          </cell>
        </row>
        <row r="82">
          <cell r="H82">
            <v>6616.5529910504001</v>
          </cell>
        </row>
        <row r="83">
          <cell r="H83">
            <v>15</v>
          </cell>
        </row>
        <row r="84">
          <cell r="H84">
            <v>15</v>
          </cell>
        </row>
        <row r="85">
          <cell r="H85">
            <v>3570.7730061349694</v>
          </cell>
        </row>
        <row r="86">
          <cell r="H86">
            <v>2889.0378496982994</v>
          </cell>
        </row>
      </sheetData>
      <sheetData sheetId="1">
        <row r="9">
          <cell r="H9">
            <v>427783.51986293844</v>
          </cell>
        </row>
        <row r="10">
          <cell r="H10">
            <v>60000</v>
          </cell>
        </row>
        <row r="11">
          <cell r="H11">
            <v>672.5776031434184</v>
          </cell>
        </row>
        <row r="12">
          <cell r="H12">
            <v>1500.6681440443213</v>
          </cell>
        </row>
        <row r="13">
          <cell r="H13">
            <v>682.12188365650968</v>
          </cell>
        </row>
        <row r="14">
          <cell r="H14">
            <v>1623.1615500754908</v>
          </cell>
        </row>
        <row r="15">
          <cell r="H15">
            <v>1460.9189189189192</v>
          </cell>
        </row>
        <row r="16">
          <cell r="H16">
            <v>64101.175314036038</v>
          </cell>
        </row>
        <row r="17">
          <cell r="H17">
            <v>14222.588901472252</v>
          </cell>
        </row>
        <row r="18">
          <cell r="H18">
            <v>2925.2752941176468</v>
          </cell>
        </row>
        <row r="19">
          <cell r="H19">
            <v>0</v>
          </cell>
        </row>
        <row r="20">
          <cell r="H20">
            <v>0</v>
          </cell>
        </row>
        <row r="21">
          <cell r="H21">
            <v>1928.7337602927721</v>
          </cell>
        </row>
        <row r="22">
          <cell r="H22">
            <v>2298.2142857142858</v>
          </cell>
        </row>
        <row r="23">
          <cell r="H23">
            <v>0</v>
          </cell>
        </row>
        <row r="24">
          <cell r="H24">
            <v>16025.058823529413</v>
          </cell>
        </row>
        <row r="25">
          <cell r="H25">
            <v>0</v>
          </cell>
        </row>
        <row r="26">
          <cell r="H26">
            <v>66.364640883977856</v>
          </cell>
        </row>
        <row r="27">
          <cell r="H27">
            <v>75.173913043478265</v>
          </cell>
        </row>
        <row r="28">
          <cell r="H28">
            <v>0</v>
          </cell>
        </row>
        <row r="29">
          <cell r="H29">
            <v>0</v>
          </cell>
        </row>
        <row r="30">
          <cell r="H30">
            <v>0</v>
          </cell>
        </row>
        <row r="31">
          <cell r="H31">
            <v>8910.4559585492225</v>
          </cell>
        </row>
        <row r="32">
          <cell r="H32">
            <v>67129.333333333328</v>
          </cell>
        </row>
        <row r="33">
          <cell r="H33">
            <v>2543.31869510665</v>
          </cell>
        </row>
        <row r="34">
          <cell r="H34">
            <v>172378.80806845968</v>
          </cell>
        </row>
        <row r="35">
          <cell r="H35">
            <v>2792.1510638297877</v>
          </cell>
        </row>
        <row r="36">
          <cell r="H36">
            <v>0</v>
          </cell>
        </row>
        <row r="37">
          <cell r="H37">
            <v>1166.2962437987242</v>
          </cell>
        </row>
        <row r="38">
          <cell r="H38">
            <v>55.000000000000007</v>
          </cell>
        </row>
        <row r="39">
          <cell r="H39">
            <v>25649.25</v>
          </cell>
        </row>
        <row r="40">
          <cell r="H40">
            <v>5284.1249999999991</v>
          </cell>
        </row>
        <row r="41">
          <cell r="H41">
            <v>1072.5</v>
          </cell>
        </row>
        <row r="42">
          <cell r="H42">
            <v>37603.499999999993</v>
          </cell>
        </row>
        <row r="43">
          <cell r="H43">
            <v>404139</v>
          </cell>
        </row>
        <row r="44">
          <cell r="H44">
            <v>0</v>
          </cell>
        </row>
        <row r="45">
          <cell r="H45">
            <v>0</v>
          </cell>
        </row>
        <row r="46">
          <cell r="H46">
            <v>0</v>
          </cell>
        </row>
        <row r="47">
          <cell r="H47">
            <v>1131.9154929577462</v>
          </cell>
        </row>
        <row r="48">
          <cell r="H48">
            <v>0</v>
          </cell>
        </row>
        <row r="49">
          <cell r="H49">
            <v>0</v>
          </cell>
        </row>
        <row r="50">
          <cell r="H50">
            <v>781.00000000000011</v>
          </cell>
        </row>
        <row r="51">
          <cell r="H51">
            <v>2291.6817713697219</v>
          </cell>
        </row>
        <row r="52">
          <cell r="H52">
            <v>998.8724760892668</v>
          </cell>
        </row>
        <row r="53">
          <cell r="H53">
            <v>330</v>
          </cell>
        </row>
        <row r="54">
          <cell r="H54">
            <v>40530.925217391305</v>
          </cell>
        </row>
        <row r="55">
          <cell r="H55">
            <v>96.870967741935644</v>
          </cell>
        </row>
        <row r="56">
          <cell r="H56">
            <v>685.00203665987794</v>
          </cell>
        </row>
        <row r="57">
          <cell r="H57">
            <v>32434.905109489046</v>
          </cell>
        </row>
        <row r="58">
          <cell r="H58">
            <v>3309</v>
          </cell>
        </row>
        <row r="59">
          <cell r="H59">
            <v>998.25</v>
          </cell>
        </row>
        <row r="60">
          <cell r="H60">
            <v>0</v>
          </cell>
        </row>
        <row r="61">
          <cell r="H61">
            <v>3600</v>
          </cell>
        </row>
        <row r="62">
          <cell r="H62">
            <v>7517.3999999999987</v>
          </cell>
        </row>
        <row r="63">
          <cell r="H63">
            <v>0</v>
          </cell>
        </row>
        <row r="64">
          <cell r="H64">
            <v>10341.191394658752</v>
          </cell>
        </row>
        <row r="65">
          <cell r="H65">
            <v>3151.5</v>
          </cell>
        </row>
        <row r="66">
          <cell r="H66">
            <v>0</v>
          </cell>
        </row>
        <row r="67">
          <cell r="H67">
            <v>153927.76780185755</v>
          </cell>
        </row>
        <row r="68">
          <cell r="H68">
            <v>2106.2570863546471</v>
          </cell>
        </row>
        <row r="69">
          <cell r="H69">
            <v>0</v>
          </cell>
        </row>
        <row r="70">
          <cell r="H70">
            <v>0</v>
          </cell>
        </row>
        <row r="71">
          <cell r="H71">
            <v>0</v>
          </cell>
        </row>
        <row r="72">
          <cell r="H72">
            <v>3676.2000000000003</v>
          </cell>
        </row>
        <row r="73">
          <cell r="H73">
            <v>5334.0484429065755</v>
          </cell>
        </row>
        <row r="74">
          <cell r="H74">
            <v>810.85714285714278</v>
          </cell>
        </row>
        <row r="75">
          <cell r="H75">
            <v>352.00000000000011</v>
          </cell>
        </row>
        <row r="76">
          <cell r="H76">
            <v>0</v>
          </cell>
        </row>
        <row r="77">
          <cell r="H77">
            <v>0</v>
          </cell>
        </row>
        <row r="78">
          <cell r="H78">
            <v>57015</v>
          </cell>
        </row>
        <row r="79">
          <cell r="H79">
            <v>5897.1000000000013</v>
          </cell>
        </row>
        <row r="80">
          <cell r="H80">
            <v>0</v>
          </cell>
        </row>
        <row r="81">
          <cell r="H81">
            <v>2336.0212539851218</v>
          </cell>
        </row>
        <row r="82">
          <cell r="H82">
            <v>4719.0000000000036</v>
          </cell>
        </row>
        <row r="83">
          <cell r="H83">
            <v>0</v>
          </cell>
        </row>
        <row r="84">
          <cell r="H84">
            <v>0</v>
          </cell>
        </row>
        <row r="85">
          <cell r="H85">
            <v>0</v>
          </cell>
        </row>
        <row r="86">
          <cell r="H86">
            <v>18956.666666666664</v>
          </cell>
        </row>
      </sheetData>
      <sheetData sheetId="2">
        <row r="9">
          <cell r="H9">
            <v>50460</v>
          </cell>
        </row>
        <row r="10">
          <cell r="H10">
            <v>51120</v>
          </cell>
        </row>
        <row r="11">
          <cell r="H11">
            <v>297</v>
          </cell>
        </row>
        <row r="12">
          <cell r="H12">
            <v>26088</v>
          </cell>
        </row>
        <row r="13">
          <cell r="H13">
            <v>6786</v>
          </cell>
        </row>
        <row r="14">
          <cell r="H14">
            <v>30699</v>
          </cell>
        </row>
        <row r="15">
          <cell r="H15">
            <v>60189</v>
          </cell>
        </row>
        <row r="16">
          <cell r="H16">
            <v>60485.029940119755</v>
          </cell>
        </row>
        <row r="17">
          <cell r="H17">
            <v>52800</v>
          </cell>
        </row>
        <row r="18">
          <cell r="H18">
            <v>7884</v>
          </cell>
        </row>
        <row r="19">
          <cell r="H19">
            <v>194100</v>
          </cell>
        </row>
        <row r="20">
          <cell r="H20">
            <v>1560.9911054637864</v>
          </cell>
        </row>
        <row r="21">
          <cell r="H21">
            <v>15326.692913385827</v>
          </cell>
        </row>
        <row r="22">
          <cell r="H22">
            <v>11040</v>
          </cell>
        </row>
        <row r="23">
          <cell r="H23">
            <v>252</v>
          </cell>
        </row>
        <row r="24">
          <cell r="H24">
            <v>7665.4960629921261</v>
          </cell>
        </row>
        <row r="25">
          <cell r="H25">
            <v>2475.5667506297227</v>
          </cell>
        </row>
        <row r="26">
          <cell r="H26">
            <v>5203.2489312726075</v>
          </cell>
        </row>
        <row r="27">
          <cell r="H27">
            <v>381</v>
          </cell>
        </row>
        <row r="28">
          <cell r="H28">
            <v>7914.0047021943574</v>
          </cell>
        </row>
        <row r="29">
          <cell r="H29">
            <v>1950</v>
          </cell>
        </row>
        <row r="30">
          <cell r="H30">
            <v>10554</v>
          </cell>
        </row>
        <row r="31">
          <cell r="H31">
            <v>161.99999999999997</v>
          </cell>
        </row>
        <row r="32">
          <cell r="H32">
            <v>24129</v>
          </cell>
        </row>
        <row r="33">
          <cell r="H33">
            <v>4809.5924764890278</v>
          </cell>
        </row>
        <row r="34">
          <cell r="H34">
            <v>87909</v>
          </cell>
        </row>
        <row r="35">
          <cell r="H35">
            <v>4089</v>
          </cell>
        </row>
        <row r="36">
          <cell r="H36">
            <v>1047</v>
          </cell>
        </row>
        <row r="37">
          <cell r="H37">
            <v>1533.5185185185187</v>
          </cell>
        </row>
        <row r="38">
          <cell r="H38">
            <v>936</v>
          </cell>
        </row>
        <row r="39">
          <cell r="H39">
            <v>27039.258731290091</v>
          </cell>
        </row>
        <row r="40">
          <cell r="H40">
            <v>18800.750187546884</v>
          </cell>
        </row>
        <row r="41">
          <cell r="H41">
            <v>2563.9638826185101</v>
          </cell>
        </row>
        <row r="42">
          <cell r="H42">
            <v>42539.556377079483</v>
          </cell>
        </row>
        <row r="43">
          <cell r="H43">
            <v>135083.29124236252</v>
          </cell>
        </row>
        <row r="44">
          <cell r="H44">
            <v>4536</v>
          </cell>
        </row>
        <row r="45">
          <cell r="H45">
            <v>2667.4106540795683</v>
          </cell>
        </row>
        <row r="46">
          <cell r="H46">
            <v>2463.9308885754585</v>
          </cell>
        </row>
        <row r="47">
          <cell r="H47">
            <v>5703.3426183844012</v>
          </cell>
        </row>
        <row r="48">
          <cell r="H48">
            <v>52471.007462686575</v>
          </cell>
        </row>
        <row r="49">
          <cell r="H49">
            <v>29803.189607175998</v>
          </cell>
        </row>
        <row r="50">
          <cell r="H50">
            <v>4059.2216044479746</v>
          </cell>
        </row>
        <row r="51">
          <cell r="H51">
            <v>2274.8108108108108</v>
          </cell>
        </row>
        <row r="52">
          <cell r="H52">
            <v>2411.1604477611941</v>
          </cell>
        </row>
        <row r="53">
          <cell r="H53">
            <v>2565</v>
          </cell>
        </row>
        <row r="54">
          <cell r="H54">
            <v>27000</v>
          </cell>
        </row>
        <row r="55">
          <cell r="H55">
            <v>1205.0351201478743</v>
          </cell>
        </row>
        <row r="56">
          <cell r="H56">
            <v>12386.428835489834</v>
          </cell>
        </row>
        <row r="57">
          <cell r="H57">
            <v>86478</v>
          </cell>
        </row>
        <row r="58">
          <cell r="H58">
            <v>9984</v>
          </cell>
        </row>
        <row r="59">
          <cell r="H59">
            <v>4290</v>
          </cell>
        </row>
        <row r="60">
          <cell r="H60">
            <v>5190.3745364647721</v>
          </cell>
        </row>
        <row r="61">
          <cell r="H61">
            <v>30738</v>
          </cell>
        </row>
        <row r="62">
          <cell r="H62">
            <v>11730</v>
          </cell>
        </row>
        <row r="63">
          <cell r="H63">
            <v>2799</v>
          </cell>
        </row>
        <row r="64">
          <cell r="H64">
            <v>13692</v>
          </cell>
        </row>
        <row r="65">
          <cell r="H65">
            <v>6324</v>
          </cell>
        </row>
        <row r="66">
          <cell r="H66">
            <v>86002.478187352041</v>
          </cell>
        </row>
        <row r="67">
          <cell r="H67">
            <v>162698.87465181056</v>
          </cell>
        </row>
        <row r="68">
          <cell r="H68">
            <v>3765</v>
          </cell>
        </row>
        <row r="69">
          <cell r="H69">
            <v>267</v>
          </cell>
        </row>
        <row r="70">
          <cell r="H70">
            <v>30</v>
          </cell>
        </row>
        <row r="71">
          <cell r="H71">
            <v>1458</v>
          </cell>
        </row>
        <row r="72">
          <cell r="H72">
            <v>7200</v>
          </cell>
        </row>
        <row r="73">
          <cell r="H73">
            <v>11050.448275862069</v>
          </cell>
        </row>
        <row r="74">
          <cell r="H74">
            <v>3569.6037735849059</v>
          </cell>
        </row>
        <row r="75">
          <cell r="H75">
            <v>2645.2991347342399</v>
          </cell>
        </row>
        <row r="76">
          <cell r="H76">
            <v>8199.2411847672774</v>
          </cell>
        </row>
        <row r="77">
          <cell r="H77">
            <v>3900</v>
          </cell>
        </row>
        <row r="78">
          <cell r="H78">
            <v>49542</v>
          </cell>
        </row>
        <row r="79">
          <cell r="H79">
            <v>7568.4664031620559</v>
          </cell>
        </row>
        <row r="80">
          <cell r="H80">
            <v>636</v>
          </cell>
        </row>
        <row r="81">
          <cell r="H81">
            <v>5547</v>
          </cell>
        </row>
        <row r="82">
          <cell r="H82">
            <v>34080</v>
          </cell>
        </row>
        <row r="83">
          <cell r="H83">
            <v>18</v>
          </cell>
        </row>
        <row r="84">
          <cell r="H84">
            <v>15534</v>
          </cell>
        </row>
        <row r="85">
          <cell r="H85">
            <v>16818</v>
          </cell>
        </row>
        <row r="86">
          <cell r="H86">
            <v>34428</v>
          </cell>
        </row>
      </sheetData>
      <sheetData sheetId="3">
        <row r="9">
          <cell r="H9">
            <v>75432</v>
          </cell>
        </row>
        <row r="10">
          <cell r="H10">
            <v>50349.700598802396</v>
          </cell>
        </row>
        <row r="11">
          <cell r="H11">
            <v>182</v>
          </cell>
        </row>
        <row r="12">
          <cell r="H12">
            <v>3150</v>
          </cell>
        </row>
        <row r="13">
          <cell r="H13">
            <v>2796</v>
          </cell>
        </row>
        <row r="14">
          <cell r="H14">
            <v>3618</v>
          </cell>
        </row>
        <row r="15">
          <cell r="H15">
            <v>3567</v>
          </cell>
        </row>
        <row r="16">
          <cell r="H16">
            <v>63868.790322580637</v>
          </cell>
        </row>
        <row r="17">
          <cell r="H17">
            <v>25380</v>
          </cell>
        </row>
        <row r="18">
          <cell r="H18">
            <v>5145</v>
          </cell>
        </row>
        <row r="19">
          <cell r="H19">
            <v>89094</v>
          </cell>
        </row>
        <row r="20">
          <cell r="H20">
            <v>1747.9207920792078</v>
          </cell>
        </row>
        <row r="21">
          <cell r="H21">
            <v>597</v>
          </cell>
        </row>
        <row r="22">
          <cell r="H22">
            <v>1752</v>
          </cell>
        </row>
        <row r="23">
          <cell r="H23">
            <v>0</v>
          </cell>
        </row>
        <row r="24">
          <cell r="H24">
            <v>19377</v>
          </cell>
        </row>
        <row r="25">
          <cell r="H25">
            <v>2679.7105263157896</v>
          </cell>
        </row>
        <row r="26">
          <cell r="H26">
            <v>0</v>
          </cell>
        </row>
        <row r="27">
          <cell r="H27">
            <v>138</v>
          </cell>
        </row>
        <row r="28">
          <cell r="H28">
            <v>0</v>
          </cell>
        </row>
        <row r="29">
          <cell r="H29">
            <v>0</v>
          </cell>
        </row>
        <row r="30">
          <cell r="H30">
            <v>3690</v>
          </cell>
        </row>
        <row r="31">
          <cell r="H31">
            <v>0</v>
          </cell>
        </row>
        <row r="32">
          <cell r="H32">
            <v>2352</v>
          </cell>
        </row>
        <row r="33">
          <cell r="H33">
            <v>2925</v>
          </cell>
        </row>
        <row r="34">
          <cell r="H34">
            <v>66636</v>
          </cell>
        </row>
        <row r="35">
          <cell r="H35">
            <v>4956</v>
          </cell>
        </row>
        <row r="36">
          <cell r="H36">
            <v>0</v>
          </cell>
        </row>
        <row r="37">
          <cell r="H37">
            <v>470.30088495575217</v>
          </cell>
        </row>
        <row r="38">
          <cell r="H38">
            <v>132</v>
          </cell>
        </row>
        <row r="39">
          <cell r="H39">
            <v>20874</v>
          </cell>
        </row>
        <row r="40">
          <cell r="H40">
            <v>4500</v>
          </cell>
        </row>
        <row r="41">
          <cell r="H41">
            <v>360</v>
          </cell>
        </row>
        <row r="42">
          <cell r="H42">
            <v>798</v>
          </cell>
        </row>
        <row r="43">
          <cell r="H43">
            <v>344130</v>
          </cell>
        </row>
        <row r="44">
          <cell r="H44">
            <v>0</v>
          </cell>
        </row>
        <row r="45">
          <cell r="H45">
            <v>1662</v>
          </cell>
        </row>
        <row r="46">
          <cell r="H46">
            <v>3333.6633663366338</v>
          </cell>
        </row>
        <row r="47">
          <cell r="H47">
            <v>1017</v>
          </cell>
        </row>
        <row r="48">
          <cell r="H48">
            <v>39600</v>
          </cell>
        </row>
        <row r="49">
          <cell r="H49">
            <v>36600</v>
          </cell>
        </row>
        <row r="50">
          <cell r="H50">
            <v>12</v>
          </cell>
        </row>
        <row r="51">
          <cell r="H51">
            <v>1497</v>
          </cell>
        </row>
        <row r="52">
          <cell r="H52">
            <v>1935</v>
          </cell>
        </row>
        <row r="53">
          <cell r="H53">
            <v>339</v>
          </cell>
        </row>
        <row r="54">
          <cell r="H54">
            <v>33723</v>
          </cell>
        </row>
        <row r="55">
          <cell r="H55">
            <v>0</v>
          </cell>
        </row>
        <row r="56">
          <cell r="H56">
            <v>1449</v>
          </cell>
        </row>
        <row r="57">
          <cell r="H57">
            <v>39435</v>
          </cell>
        </row>
        <row r="58">
          <cell r="H58">
            <v>5028</v>
          </cell>
        </row>
        <row r="59">
          <cell r="H59">
            <v>1785</v>
          </cell>
        </row>
        <row r="60">
          <cell r="H60">
            <v>1547</v>
          </cell>
        </row>
        <row r="61">
          <cell r="H61">
            <v>0</v>
          </cell>
        </row>
        <row r="62">
          <cell r="H62">
            <v>0</v>
          </cell>
        </row>
        <row r="63">
          <cell r="H63">
            <v>0</v>
          </cell>
        </row>
        <row r="64">
          <cell r="H64">
            <v>0</v>
          </cell>
        </row>
        <row r="65">
          <cell r="H65">
            <v>7077</v>
          </cell>
        </row>
        <row r="66">
          <cell r="H66">
            <v>0</v>
          </cell>
        </row>
        <row r="67">
          <cell r="H67">
            <v>192261</v>
          </cell>
        </row>
        <row r="68">
          <cell r="H68">
            <v>2025</v>
          </cell>
        </row>
        <row r="69">
          <cell r="H69">
            <v>1017</v>
          </cell>
        </row>
        <row r="70">
          <cell r="H70">
            <v>2084.3498098859318</v>
          </cell>
        </row>
        <row r="71">
          <cell r="H71">
            <v>0</v>
          </cell>
        </row>
        <row r="72">
          <cell r="H72">
            <v>1332.6101694915255</v>
          </cell>
        </row>
        <row r="73">
          <cell r="H73">
            <v>5176.203389830509</v>
          </cell>
        </row>
        <row r="74">
          <cell r="H74">
            <v>2736</v>
          </cell>
        </row>
        <row r="75">
          <cell r="H75">
            <v>1081.8888888888889</v>
          </cell>
        </row>
        <row r="76">
          <cell r="H76">
            <v>0</v>
          </cell>
        </row>
        <row r="77">
          <cell r="H77">
            <v>0</v>
          </cell>
        </row>
        <row r="78">
          <cell r="H78">
            <v>30690</v>
          </cell>
        </row>
        <row r="79">
          <cell r="H79">
            <v>5545.7093023255811</v>
          </cell>
        </row>
        <row r="80">
          <cell r="H80">
            <v>378</v>
          </cell>
        </row>
        <row r="81">
          <cell r="H81">
            <v>1117.6578947368421</v>
          </cell>
        </row>
        <row r="82">
          <cell r="H82">
            <v>4812.2033898305081</v>
          </cell>
        </row>
        <row r="83">
          <cell r="H83">
            <v>0</v>
          </cell>
        </row>
        <row r="84">
          <cell r="H84">
            <v>4980</v>
          </cell>
        </row>
        <row r="85">
          <cell r="H85">
            <v>40362</v>
          </cell>
        </row>
        <row r="86">
          <cell r="H86">
            <v>1819.9999999999998</v>
          </cell>
        </row>
      </sheetData>
      <sheetData sheetId="4">
        <row r="9">
          <cell r="H9">
            <v>132932.80000000002</v>
          </cell>
        </row>
        <row r="10">
          <cell r="H10">
            <v>0</v>
          </cell>
        </row>
        <row r="11">
          <cell r="H11">
            <v>60</v>
          </cell>
        </row>
        <row r="12">
          <cell r="H12">
            <v>10276.905311778291</v>
          </cell>
        </row>
        <row r="13">
          <cell r="H13">
            <v>7844.0753424657541</v>
          </cell>
        </row>
        <row r="14">
          <cell r="H14">
            <v>8631.3043478260861</v>
          </cell>
        </row>
        <row r="15">
          <cell r="H15">
            <v>8802.7946127946125</v>
          </cell>
        </row>
        <row r="16">
          <cell r="H16">
            <v>94233.333333333328</v>
          </cell>
        </row>
        <row r="17">
          <cell r="H17">
            <v>48262.5</v>
          </cell>
        </row>
        <row r="18">
          <cell r="H18">
            <v>15309</v>
          </cell>
        </row>
        <row r="19">
          <cell r="H19">
            <v>68406</v>
          </cell>
        </row>
        <row r="20">
          <cell r="H20">
            <v>0</v>
          </cell>
        </row>
        <row r="21">
          <cell r="H21">
            <v>2415.2201257861643</v>
          </cell>
        </row>
        <row r="22">
          <cell r="H22">
            <v>3773.0101302460207</v>
          </cell>
        </row>
        <row r="23">
          <cell r="H23">
            <v>42.857142857142854</v>
          </cell>
        </row>
        <row r="24">
          <cell r="H24">
            <v>5000</v>
          </cell>
        </row>
        <row r="25">
          <cell r="H25">
            <v>935.41899441340775</v>
          </cell>
        </row>
        <row r="26">
          <cell r="H26">
            <v>0</v>
          </cell>
        </row>
        <row r="27">
          <cell r="H27">
            <v>60.000000000000043</v>
          </cell>
        </row>
        <row r="28">
          <cell r="H28">
            <v>0</v>
          </cell>
        </row>
        <row r="29">
          <cell r="H29">
            <v>0</v>
          </cell>
        </row>
        <row r="30">
          <cell r="H30">
            <v>0</v>
          </cell>
        </row>
        <row r="31">
          <cell r="H31">
            <v>7900.7751937984485</v>
          </cell>
        </row>
        <row r="32">
          <cell r="H32">
            <v>29241</v>
          </cell>
        </row>
        <row r="33">
          <cell r="H33">
            <v>8531.2500000000018</v>
          </cell>
        </row>
        <row r="34">
          <cell r="H34">
            <v>123204.74576271186</v>
          </cell>
        </row>
        <row r="35">
          <cell r="H35">
            <v>10374</v>
          </cell>
        </row>
        <row r="36">
          <cell r="H36">
            <v>1300.0000000000034</v>
          </cell>
        </row>
        <row r="37">
          <cell r="H37">
            <v>290.16829052258635</v>
          </cell>
        </row>
        <row r="38">
          <cell r="H38">
            <v>97.5</v>
          </cell>
        </row>
        <row r="39">
          <cell r="H39">
            <v>0</v>
          </cell>
        </row>
        <row r="40">
          <cell r="H40">
            <v>13059.375</v>
          </cell>
        </row>
        <row r="41">
          <cell r="H41">
            <v>700</v>
          </cell>
        </row>
        <row r="42">
          <cell r="H42">
            <v>4566</v>
          </cell>
        </row>
        <row r="43">
          <cell r="H43">
            <v>411855</v>
          </cell>
        </row>
        <row r="44">
          <cell r="H44">
            <v>0</v>
          </cell>
        </row>
        <row r="45">
          <cell r="H45">
            <v>0</v>
          </cell>
        </row>
        <row r="46">
          <cell r="H46">
            <v>4202.2241835834075</v>
          </cell>
        </row>
        <row r="47">
          <cell r="H47">
            <v>2958</v>
          </cell>
        </row>
        <row r="48">
          <cell r="H48">
            <v>47815.384615384617</v>
          </cell>
        </row>
        <row r="49">
          <cell r="H49">
            <v>0</v>
          </cell>
        </row>
        <row r="50">
          <cell r="H50">
            <v>1072.5</v>
          </cell>
        </row>
        <row r="51">
          <cell r="H51">
            <v>1118.4581497797358</v>
          </cell>
        </row>
        <row r="52">
          <cell r="H52">
            <v>3216</v>
          </cell>
        </row>
        <row r="53">
          <cell r="H53">
            <v>84.27294882209587</v>
          </cell>
        </row>
        <row r="54">
          <cell r="H54">
            <v>40497</v>
          </cell>
        </row>
        <row r="55">
          <cell r="H55">
            <v>0</v>
          </cell>
        </row>
        <row r="56">
          <cell r="H56">
            <v>1635.2284263959393</v>
          </cell>
        </row>
        <row r="57">
          <cell r="H57">
            <v>38686.666666666664</v>
          </cell>
        </row>
        <row r="58">
          <cell r="H58">
            <v>5268</v>
          </cell>
        </row>
        <row r="59">
          <cell r="H59">
            <v>2163.75</v>
          </cell>
        </row>
        <row r="60">
          <cell r="H60">
            <v>1290.0000000000009</v>
          </cell>
        </row>
        <row r="61">
          <cell r="H61">
            <v>0</v>
          </cell>
        </row>
        <row r="62">
          <cell r="H62">
            <v>0</v>
          </cell>
        </row>
        <row r="63">
          <cell r="H63">
            <v>266.34146341463452</v>
          </cell>
        </row>
        <row r="64">
          <cell r="H64">
            <v>6000.0000000000036</v>
          </cell>
        </row>
        <row r="65">
          <cell r="H65">
            <v>2559.9999999999995</v>
          </cell>
        </row>
        <row r="66">
          <cell r="H66">
            <v>0</v>
          </cell>
        </row>
        <row r="67">
          <cell r="H67">
            <v>218208</v>
          </cell>
        </row>
        <row r="68">
          <cell r="H68">
            <v>3353.333333333333</v>
          </cell>
        </row>
        <row r="69">
          <cell r="H69">
            <v>145.71428571428572</v>
          </cell>
        </row>
        <row r="70">
          <cell r="H70">
            <v>2689.9999999999995</v>
          </cell>
        </row>
        <row r="71">
          <cell r="H71">
            <v>0</v>
          </cell>
        </row>
        <row r="72">
          <cell r="H72">
            <v>619.52618453865341</v>
          </cell>
        </row>
        <row r="73">
          <cell r="H73">
            <v>26658.194207836455</v>
          </cell>
        </row>
        <row r="74">
          <cell r="H74">
            <v>6459.1497227356749</v>
          </cell>
        </row>
        <row r="75">
          <cell r="H75">
            <v>1362.2535211267605</v>
          </cell>
        </row>
        <row r="76">
          <cell r="H76">
            <v>0</v>
          </cell>
        </row>
        <row r="77">
          <cell r="H77">
            <v>0</v>
          </cell>
        </row>
        <row r="78">
          <cell r="H78">
            <v>53484</v>
          </cell>
        </row>
        <row r="79">
          <cell r="H79">
            <v>10563</v>
          </cell>
        </row>
        <row r="80">
          <cell r="H80">
            <v>270</v>
          </cell>
        </row>
        <row r="81">
          <cell r="H81">
            <v>340.65857885615253</v>
          </cell>
        </row>
        <row r="82">
          <cell r="H82">
            <v>0</v>
          </cell>
        </row>
        <row r="83">
          <cell r="H83">
            <v>45</v>
          </cell>
        </row>
        <row r="84">
          <cell r="H84">
            <v>12971.25</v>
          </cell>
        </row>
        <row r="85">
          <cell r="H85">
            <v>33960</v>
          </cell>
        </row>
        <row r="86">
          <cell r="H86">
            <v>12236.666666666666</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3:M86"/>
  <sheetViews>
    <sheetView tabSelected="1" zoomScaleNormal="100" workbookViewId="0">
      <selection activeCell="F10" sqref="F10"/>
    </sheetView>
  </sheetViews>
  <sheetFormatPr baseColWidth="10" defaultColWidth="11.44140625" defaultRowHeight="20.100000000000001" customHeight="1" x14ac:dyDescent="0.35"/>
  <cols>
    <col min="1" max="1" width="7.88671875" style="2" customWidth="1"/>
    <col min="2" max="2" width="56.5546875" style="2" customWidth="1"/>
    <col min="3" max="3" width="22.6640625" style="2" customWidth="1"/>
    <col min="4" max="4" width="13.109375" style="2" hidden="1" customWidth="1"/>
    <col min="5" max="5" width="16.109375" style="2" customWidth="1"/>
    <col min="6" max="6" width="18.44140625" style="1" customWidth="1"/>
    <col min="7" max="7" width="17.33203125" style="2" customWidth="1"/>
    <col min="8" max="8" width="20.33203125" style="2" customWidth="1"/>
    <col min="9" max="9" width="18.88671875" style="2" customWidth="1"/>
    <col min="10" max="10" width="14.5546875" style="2" customWidth="1"/>
    <col min="11" max="11" width="23.5546875" style="3" customWidth="1"/>
    <col min="12" max="16384" width="11.44140625" style="2"/>
  </cols>
  <sheetData>
    <row r="3" spans="1:13" s="4" customFormat="1" ht="21.75" customHeight="1" x14ac:dyDescent="0.35">
      <c r="A3" s="70" t="s">
        <v>157</v>
      </c>
      <c r="B3" s="70"/>
      <c r="C3" s="70"/>
      <c r="D3" s="70"/>
      <c r="E3" s="70"/>
      <c r="F3" s="70"/>
      <c r="G3" s="70"/>
      <c r="H3" s="70"/>
      <c r="I3" s="70"/>
      <c r="J3" s="70"/>
      <c r="K3" s="70"/>
      <c r="L3" s="21"/>
      <c r="M3" s="21"/>
    </row>
    <row r="4" spans="1:13" s="4" customFormat="1" ht="21.75" customHeight="1" x14ac:dyDescent="0.3">
      <c r="F4" s="12"/>
      <c r="K4" s="5"/>
    </row>
    <row r="5" spans="1:13" s="4" customFormat="1" ht="21.75" customHeight="1" x14ac:dyDescent="0.3">
      <c r="F5" s="12"/>
      <c r="K5" s="5"/>
    </row>
    <row r="6" spans="1:13" s="4" customFormat="1" ht="21.75" customHeight="1" thickBot="1" x14ac:dyDescent="0.35">
      <c r="D6" s="6"/>
      <c r="F6" s="12"/>
      <c r="K6" s="5"/>
    </row>
    <row r="7" spans="1:13" s="30" customFormat="1" ht="33.75" customHeight="1" x14ac:dyDescent="0.3">
      <c r="A7" s="52" t="s">
        <v>1</v>
      </c>
      <c r="B7" s="33" t="s">
        <v>2</v>
      </c>
      <c r="C7" s="33" t="s">
        <v>98</v>
      </c>
      <c r="D7" s="33" t="s">
        <v>3</v>
      </c>
      <c r="E7" s="33" t="s">
        <v>49</v>
      </c>
      <c r="F7" s="54" t="s">
        <v>50</v>
      </c>
      <c r="G7" s="33" t="s">
        <v>51</v>
      </c>
      <c r="H7" s="33" t="s">
        <v>52</v>
      </c>
      <c r="I7" s="33" t="s">
        <v>9</v>
      </c>
      <c r="J7" s="33" t="s">
        <v>10</v>
      </c>
      <c r="K7" s="33" t="s">
        <v>11</v>
      </c>
    </row>
    <row r="8" spans="1:13" s="4" customFormat="1" ht="21.75" customHeight="1" x14ac:dyDescent="0.35">
      <c r="A8" s="7">
        <v>1</v>
      </c>
      <c r="B8" s="22" t="s">
        <v>59</v>
      </c>
      <c r="C8" s="22" t="s">
        <v>99</v>
      </c>
      <c r="D8" s="23" t="s">
        <v>60</v>
      </c>
      <c r="E8" s="8">
        <f>'[1]DPS Dabola '!H9</f>
        <v>64079.463387367243</v>
      </c>
      <c r="F8" s="15">
        <f>'[1]DPS Dinduiraye '!H9</f>
        <v>50000</v>
      </c>
      <c r="G8" s="8">
        <f>'[1]DPS Faranah '!H9</f>
        <v>220883.31953968835</v>
      </c>
      <c r="H8" s="8">
        <f>'[1]DPS Kissidougou '!H9</f>
        <v>149919.29070533949</v>
      </c>
      <c r="I8" s="9">
        <f>+E8+F8+G8+H8</f>
        <v>484882.07363239513</v>
      </c>
      <c r="J8" s="10">
        <v>30.6</v>
      </c>
      <c r="K8" s="10">
        <f>I8*J8</f>
        <v>14837391.453151291</v>
      </c>
    </row>
    <row r="9" spans="1:13" s="4" customFormat="1" ht="21.75" customHeight="1" x14ac:dyDescent="0.35">
      <c r="A9" s="7">
        <v>2</v>
      </c>
      <c r="B9" s="22" t="s">
        <v>61</v>
      </c>
      <c r="C9" s="22" t="s">
        <v>99</v>
      </c>
      <c r="D9" s="23" t="s">
        <v>60</v>
      </c>
      <c r="E9" s="8">
        <f>'[1]DPS Dabola '!H10</f>
        <v>2189.0483022477283</v>
      </c>
      <c r="F9" s="15">
        <f>'[1]DPS Dinduiraye '!H10</f>
        <v>7666.666666666667</v>
      </c>
      <c r="G9" s="8">
        <f>'[1]DPS Faranah '!H10</f>
        <v>0</v>
      </c>
      <c r="H9" s="8">
        <f>'[1]DPS Kissidougou '!H10</f>
        <v>0</v>
      </c>
      <c r="I9" s="9">
        <f t="shared" ref="I9:I72" si="0">+E9+F9+G9+H9</f>
        <v>9855.7149689143953</v>
      </c>
      <c r="J9" s="10">
        <v>32.4</v>
      </c>
      <c r="K9" s="10">
        <f t="shared" ref="K9:K72" si="1">I9*J9</f>
        <v>319325.16499282641</v>
      </c>
    </row>
    <row r="10" spans="1:13" s="4" customFormat="1" ht="32.25" customHeight="1" x14ac:dyDescent="0.35">
      <c r="A10" s="7">
        <v>3</v>
      </c>
      <c r="B10" s="22" t="s">
        <v>62</v>
      </c>
      <c r="C10" s="22" t="s">
        <v>108</v>
      </c>
      <c r="D10" s="23" t="s">
        <v>53</v>
      </c>
      <c r="E10" s="8">
        <f>'[1]DPS Dabola '!H11</f>
        <v>359.91011235955057</v>
      </c>
      <c r="F10" s="15">
        <f>'[1]DPS Dinduiraye '!H11</f>
        <v>27</v>
      </c>
      <c r="G10" s="8">
        <f>'[1]DPS Faranah '!H11</f>
        <v>0</v>
      </c>
      <c r="H10" s="8">
        <f>'[1]DPS Kissidougou '!H11</f>
        <v>0</v>
      </c>
      <c r="I10" s="9">
        <f t="shared" si="0"/>
        <v>386.91011235955057</v>
      </c>
      <c r="J10" s="10">
        <v>3497</v>
      </c>
      <c r="K10" s="10">
        <f t="shared" si="1"/>
        <v>1353024.6629213484</v>
      </c>
    </row>
    <row r="11" spans="1:13" s="4" customFormat="1" ht="21.75" customHeight="1" x14ac:dyDescent="0.3">
      <c r="A11" s="7">
        <v>4</v>
      </c>
      <c r="B11" s="22" t="s">
        <v>63</v>
      </c>
      <c r="C11" s="22" t="s">
        <v>119</v>
      </c>
      <c r="D11" s="23" t="s">
        <v>12</v>
      </c>
      <c r="E11" s="8">
        <f>'[1]DPS Dabola '!H12</f>
        <v>0</v>
      </c>
      <c r="F11" s="15">
        <f>'[1]DPS Dinduiraye '!H12</f>
        <v>8200</v>
      </c>
      <c r="G11" s="8">
        <f>'[1]DPS Faranah '!H12</f>
        <v>0</v>
      </c>
      <c r="H11" s="8">
        <f>'[1]DPS Kissidougou '!H12</f>
        <v>2637.6153846153843</v>
      </c>
      <c r="I11" s="9">
        <f t="shared" si="0"/>
        <v>10837.615384615385</v>
      </c>
      <c r="J11" s="49"/>
      <c r="K11" s="10">
        <f t="shared" si="1"/>
        <v>0</v>
      </c>
    </row>
    <row r="12" spans="1:13" s="4" customFormat="1" ht="21.75" customHeight="1" x14ac:dyDescent="0.3">
      <c r="A12" s="7">
        <v>5</v>
      </c>
      <c r="B12" s="22" t="s">
        <v>64</v>
      </c>
      <c r="C12" s="22" t="s">
        <v>117</v>
      </c>
      <c r="D12" s="23" t="s">
        <v>12</v>
      </c>
      <c r="E12" s="8">
        <f>'[1]DPS Dabola '!H13</f>
        <v>0</v>
      </c>
      <c r="F12" s="15">
        <f>'[1]DPS Dinduiraye '!H13</f>
        <v>6840</v>
      </c>
      <c r="G12" s="8">
        <f>'[1]DPS Faranah '!H13</f>
        <v>0</v>
      </c>
      <c r="H12" s="8">
        <f>'[1]DPS Kissidougou '!H13</f>
        <v>5421.9102564102559</v>
      </c>
      <c r="I12" s="9">
        <f t="shared" si="0"/>
        <v>12261.910256410256</v>
      </c>
      <c r="J12" s="49"/>
      <c r="K12" s="10">
        <f t="shared" si="1"/>
        <v>0</v>
      </c>
    </row>
    <row r="13" spans="1:13" s="4" customFormat="1" ht="21.75" customHeight="1" x14ac:dyDescent="0.3">
      <c r="A13" s="7">
        <v>6</v>
      </c>
      <c r="B13" s="22" t="s">
        <v>65</v>
      </c>
      <c r="C13" s="22" t="s">
        <v>116</v>
      </c>
      <c r="D13" s="23" t="s">
        <v>12</v>
      </c>
      <c r="E13" s="8">
        <f>'[1]DPS Dabola '!H14</f>
        <v>0</v>
      </c>
      <c r="F13" s="15">
        <f>'[1]DPS Dinduiraye '!H14</f>
        <v>7110</v>
      </c>
      <c r="G13" s="8">
        <f>'[1]DPS Faranah '!H14</f>
        <v>0</v>
      </c>
      <c r="H13" s="8">
        <f>'[1]DPS Kissidougou '!H14</f>
        <v>4370.9615384615381</v>
      </c>
      <c r="I13" s="9">
        <f t="shared" si="0"/>
        <v>11480.961538461539</v>
      </c>
      <c r="J13" s="49"/>
      <c r="K13" s="10">
        <f t="shared" si="1"/>
        <v>0</v>
      </c>
    </row>
    <row r="14" spans="1:13" s="4" customFormat="1" ht="21.75" customHeight="1" x14ac:dyDescent="0.3">
      <c r="A14" s="7">
        <v>7</v>
      </c>
      <c r="B14" s="22" t="s">
        <v>66</v>
      </c>
      <c r="C14" s="22" t="s">
        <v>120</v>
      </c>
      <c r="D14" s="23" t="s">
        <v>12</v>
      </c>
      <c r="E14" s="8">
        <f>'[1]DPS Dabola '!H15</f>
        <v>0</v>
      </c>
      <c r="F14" s="15">
        <f>'[1]DPS Dinduiraye '!H15</f>
        <v>7470</v>
      </c>
      <c r="G14" s="8">
        <f>'[1]DPS Faranah '!H15</f>
        <v>0</v>
      </c>
      <c r="H14" s="8">
        <f>'[1]DPS Kissidougou '!H15</f>
        <v>6350.19017094017</v>
      </c>
      <c r="I14" s="9">
        <f t="shared" si="0"/>
        <v>13820.19017094017</v>
      </c>
      <c r="J14" s="49"/>
      <c r="K14" s="10">
        <f t="shared" si="1"/>
        <v>0</v>
      </c>
    </row>
    <row r="15" spans="1:13" s="4" customFormat="1" ht="21.75" customHeight="1" x14ac:dyDescent="0.3">
      <c r="A15" s="7">
        <v>8</v>
      </c>
      <c r="B15" s="22" t="s">
        <v>13</v>
      </c>
      <c r="C15" s="22" t="s">
        <v>99</v>
      </c>
      <c r="D15" s="23" t="s">
        <v>60</v>
      </c>
      <c r="E15" s="8">
        <f>'[1]DPS Dabola '!H16</f>
        <v>89648.5381630013</v>
      </c>
      <c r="F15" s="15">
        <f>'[1]DPS Dinduiraye '!H16</f>
        <v>13582</v>
      </c>
      <c r="G15" s="8">
        <f>'[1]DPS Faranah '!H16</f>
        <v>145487.60098263522</v>
      </c>
      <c r="H15" s="8">
        <f>'[1]DPS Kissidougou '!H16</f>
        <v>135938.01632386548</v>
      </c>
      <c r="I15" s="9">
        <f t="shared" si="0"/>
        <v>384656.15546950197</v>
      </c>
      <c r="J15" s="10">
        <v>300</v>
      </c>
      <c r="K15" s="10">
        <f t="shared" si="1"/>
        <v>115396846.64085059</v>
      </c>
    </row>
    <row r="16" spans="1:13" s="4" customFormat="1" ht="21.75" customHeight="1" x14ac:dyDescent="0.3">
      <c r="A16" s="7">
        <v>9</v>
      </c>
      <c r="B16" s="22" t="s">
        <v>67</v>
      </c>
      <c r="C16" s="22" t="s">
        <v>99</v>
      </c>
      <c r="D16" s="23" t="s">
        <v>60</v>
      </c>
      <c r="E16" s="8">
        <f>'[1]DPS Dabola '!H17</f>
        <v>58905</v>
      </c>
      <c r="F16" s="15">
        <f>'[1]DPS Dinduiraye '!H17</f>
        <v>10095</v>
      </c>
      <c r="G16" s="8">
        <f>'[1]DPS Faranah '!H17</f>
        <v>61614.946891773419</v>
      </c>
      <c r="H16" s="8">
        <f>'[1]DPS Kissidougou '!H17</f>
        <v>38100</v>
      </c>
      <c r="I16" s="9">
        <f t="shared" si="0"/>
        <v>168714.94689177343</v>
      </c>
      <c r="J16" s="10">
        <v>224</v>
      </c>
      <c r="K16" s="10">
        <f t="shared" si="1"/>
        <v>37792148.103757247</v>
      </c>
    </row>
    <row r="17" spans="1:11" s="4" customFormat="1" ht="21.75" customHeight="1" x14ac:dyDescent="0.3">
      <c r="A17" s="7">
        <v>10</v>
      </c>
      <c r="B17" s="22" t="s">
        <v>14</v>
      </c>
      <c r="C17" s="22" t="s">
        <v>102</v>
      </c>
      <c r="D17" s="23" t="s">
        <v>68</v>
      </c>
      <c r="E17" s="8">
        <f>'[1]DPS Dabola '!H18</f>
        <v>4481.0268948655257</v>
      </c>
      <c r="F17" s="15">
        <f>'[1]DPS Dinduiraye '!H18</f>
        <v>1800</v>
      </c>
      <c r="G17" s="8">
        <f>'[1]DPS Faranah '!H18</f>
        <v>8624.6931805258737</v>
      </c>
      <c r="H17" s="8">
        <f>'[1]DPS Kissidougou '!H18</f>
        <v>26632.108812260536</v>
      </c>
      <c r="I17" s="9">
        <f t="shared" si="0"/>
        <v>41537.828887651936</v>
      </c>
      <c r="J17" s="10">
        <v>1600</v>
      </c>
      <c r="K17" s="10">
        <f t="shared" si="1"/>
        <v>66460526.220243096</v>
      </c>
    </row>
    <row r="18" spans="1:11" s="4" customFormat="1" ht="21.75" customHeight="1" x14ac:dyDescent="0.3">
      <c r="A18" s="7">
        <v>11</v>
      </c>
      <c r="B18" s="22" t="s">
        <v>54</v>
      </c>
      <c r="C18" s="48"/>
      <c r="D18" s="23" t="s">
        <v>15</v>
      </c>
      <c r="E18" s="8">
        <f>'[1]DPS Dabola '!H19</f>
        <v>0</v>
      </c>
      <c r="F18" s="15">
        <f>'[1]DPS Dinduiraye '!H19</f>
        <v>58596</v>
      </c>
      <c r="G18" s="8">
        <f>'[1]DPS Faranah '!H19</f>
        <v>67019.279999999984</v>
      </c>
      <c r="H18" s="8">
        <f>'[1]DPS Kissidougou '!H19</f>
        <v>0</v>
      </c>
      <c r="I18" s="9">
        <f t="shared" si="0"/>
        <v>125615.27999999998</v>
      </c>
      <c r="J18" s="49"/>
      <c r="K18" s="10">
        <f t="shared" si="1"/>
        <v>0</v>
      </c>
    </row>
    <row r="19" spans="1:11" s="4" customFormat="1" ht="21.75" customHeight="1" x14ac:dyDescent="0.3">
      <c r="A19" s="7">
        <v>12</v>
      </c>
      <c r="B19" s="22" t="s">
        <v>16</v>
      </c>
      <c r="C19" s="22" t="s">
        <v>99</v>
      </c>
      <c r="D19" s="23" t="s">
        <v>60</v>
      </c>
      <c r="E19" s="8">
        <f>'[1]DPS Dabola '!H20</f>
        <v>0</v>
      </c>
      <c r="F19" s="15">
        <f>'[1]DPS Dinduiraye '!H20</f>
        <v>2250</v>
      </c>
      <c r="G19" s="8">
        <f>'[1]DPS Faranah '!H20</f>
        <v>0</v>
      </c>
      <c r="H19" s="8">
        <f>'[1]DPS Kissidougou '!H20</f>
        <v>0</v>
      </c>
      <c r="I19" s="9">
        <f t="shared" si="0"/>
        <v>2250</v>
      </c>
      <c r="J19" s="10">
        <v>1200</v>
      </c>
      <c r="K19" s="10">
        <f t="shared" si="1"/>
        <v>2700000</v>
      </c>
    </row>
    <row r="20" spans="1:11" s="4" customFormat="1" ht="21.75" customHeight="1" x14ac:dyDescent="0.3">
      <c r="A20" s="7">
        <v>13</v>
      </c>
      <c r="B20" s="22" t="s">
        <v>17</v>
      </c>
      <c r="C20" s="22" t="s">
        <v>102</v>
      </c>
      <c r="D20" s="23" t="s">
        <v>68</v>
      </c>
      <c r="E20" s="8">
        <f>'[1]DPS Dabola '!H21</f>
        <v>1158.1818181818182</v>
      </c>
      <c r="F20" s="15">
        <f>'[1]DPS Dinduiraye '!H21</f>
        <v>1800</v>
      </c>
      <c r="G20" s="8">
        <f>'[1]DPS Faranah '!H21</f>
        <v>0</v>
      </c>
      <c r="H20" s="8">
        <f>'[1]DPS Kissidougou '!H21</f>
        <v>2680</v>
      </c>
      <c r="I20" s="9">
        <f t="shared" si="0"/>
        <v>5638.181818181818</v>
      </c>
      <c r="J20" s="10">
        <v>1584</v>
      </c>
      <c r="K20" s="10">
        <f t="shared" si="1"/>
        <v>8930880</v>
      </c>
    </row>
    <row r="21" spans="1:11" s="4" customFormat="1" ht="21.75" customHeight="1" x14ac:dyDescent="0.35">
      <c r="A21" s="7">
        <v>14</v>
      </c>
      <c r="B21" s="22" t="s">
        <v>18</v>
      </c>
      <c r="C21" s="22" t="s">
        <v>102</v>
      </c>
      <c r="D21" s="23" t="s">
        <v>68</v>
      </c>
      <c r="E21" s="8">
        <f>'[1]DPS Dabola '!H22</f>
        <v>572.80285035629447</v>
      </c>
      <c r="F21" s="15">
        <f>'[1]DPS Dinduiraye '!H22</f>
        <v>2250</v>
      </c>
      <c r="G21" s="8">
        <f>'[1]DPS Faranah '!H22</f>
        <v>424.07106124357176</v>
      </c>
      <c r="H21" s="8">
        <f>'[1]DPS Kissidougou '!H22</f>
        <v>7248.2962962962965</v>
      </c>
      <c r="I21" s="9">
        <f t="shared" si="0"/>
        <v>10495.170207896163</v>
      </c>
      <c r="J21" s="10">
        <v>3436</v>
      </c>
      <c r="K21" s="10">
        <f t="shared" si="1"/>
        <v>36061404.834331214</v>
      </c>
    </row>
    <row r="22" spans="1:11" s="4" customFormat="1" ht="21.75" customHeight="1" x14ac:dyDescent="0.35">
      <c r="A22" s="7">
        <v>15</v>
      </c>
      <c r="B22" s="22" t="s">
        <v>69</v>
      </c>
      <c r="C22" s="22" t="s">
        <v>121</v>
      </c>
      <c r="D22" s="23" t="s">
        <v>68</v>
      </c>
      <c r="E22" s="8">
        <f>'[1]DPS Dabola '!H23</f>
        <v>0</v>
      </c>
      <c r="F22" s="15">
        <f>'[1]DPS Dinduiraye '!H23</f>
        <v>45</v>
      </c>
      <c r="G22" s="8">
        <f>'[1]DPS Faranah '!H23</f>
        <v>29.119999999999997</v>
      </c>
      <c r="H22" s="8">
        <f>'[1]DPS Kissidougou '!H23</f>
        <v>96.769230769230774</v>
      </c>
      <c r="I22" s="9">
        <f t="shared" si="0"/>
        <v>170.88923076923078</v>
      </c>
      <c r="J22" s="10">
        <v>43470</v>
      </c>
      <c r="K22" s="10">
        <f t="shared" si="1"/>
        <v>7428554.8615384623</v>
      </c>
    </row>
    <row r="23" spans="1:11" s="4" customFormat="1" ht="21.75" customHeight="1" x14ac:dyDescent="0.35">
      <c r="A23" s="7">
        <v>16</v>
      </c>
      <c r="B23" s="22" t="s">
        <v>70</v>
      </c>
      <c r="C23" s="22" t="s">
        <v>99</v>
      </c>
      <c r="D23" s="23" t="s">
        <v>60</v>
      </c>
      <c r="E23" s="8">
        <f>'[1]DPS Dabola '!H24</f>
        <v>9078.3619550858657</v>
      </c>
      <c r="F23" s="15">
        <f>'[1]DPS Dinduiraye '!H24</f>
        <v>9000</v>
      </c>
      <c r="G23" s="8">
        <f>'[1]DPS Faranah '!H24</f>
        <v>3415.9874015748032</v>
      </c>
      <c r="H23" s="8">
        <f>'[1]DPS Kissidougou '!H24</f>
        <v>27600</v>
      </c>
      <c r="I23" s="9">
        <f t="shared" si="0"/>
        <v>49094.349356660663</v>
      </c>
      <c r="J23" s="10">
        <v>428</v>
      </c>
      <c r="K23" s="10">
        <f t="shared" si="1"/>
        <v>21012381.524650764</v>
      </c>
    </row>
    <row r="24" spans="1:11" s="4" customFormat="1" ht="21.75" customHeight="1" x14ac:dyDescent="0.35">
      <c r="A24" s="7">
        <v>17</v>
      </c>
      <c r="B24" s="22" t="s">
        <v>19</v>
      </c>
      <c r="C24" s="22" t="s">
        <v>102</v>
      </c>
      <c r="D24" s="23" t="s">
        <v>68</v>
      </c>
      <c r="E24" s="8">
        <f>'[1]DPS Dabola '!H25</f>
        <v>917.95561533288492</v>
      </c>
      <c r="F24" s="15">
        <f>'[1]DPS Dinduiraye '!H25</f>
        <v>900</v>
      </c>
      <c r="G24" s="8">
        <f>'[1]DPS Faranah '!H25</f>
        <v>722.04206474190732</v>
      </c>
      <c r="H24" s="8">
        <f>'[1]DPS Kissidougou '!H25</f>
        <v>11480</v>
      </c>
      <c r="I24" s="9">
        <f t="shared" si="0"/>
        <v>14019.997680074792</v>
      </c>
      <c r="J24" s="10">
        <v>3400</v>
      </c>
      <c r="K24" s="10">
        <f t="shared" si="1"/>
        <v>47667992.112254292</v>
      </c>
    </row>
    <row r="25" spans="1:11" s="4" customFormat="1" ht="21.75" customHeight="1" x14ac:dyDescent="0.35">
      <c r="A25" s="7">
        <v>18</v>
      </c>
      <c r="B25" s="22" t="s">
        <v>20</v>
      </c>
      <c r="C25" s="22" t="s">
        <v>99</v>
      </c>
      <c r="D25" s="23" t="s">
        <v>71</v>
      </c>
      <c r="E25" s="8">
        <f>'[1]DPS Dabola '!H26</f>
        <v>0</v>
      </c>
      <c r="F25" s="15">
        <f>'[1]DPS Dinduiraye '!H26</f>
        <v>0</v>
      </c>
      <c r="G25" s="8">
        <f>'[1]DPS Faranah '!H26</f>
        <v>0</v>
      </c>
      <c r="H25" s="8">
        <f>'[1]DPS Kissidougou '!H26</f>
        <v>898</v>
      </c>
      <c r="I25" s="9">
        <f t="shared" si="0"/>
        <v>898</v>
      </c>
      <c r="J25" s="10">
        <v>150</v>
      </c>
      <c r="K25" s="10">
        <f t="shared" si="1"/>
        <v>134700</v>
      </c>
    </row>
    <row r="26" spans="1:11" s="4" customFormat="1" ht="32.25" customHeight="1" x14ac:dyDescent="0.35">
      <c r="A26" s="7">
        <v>19</v>
      </c>
      <c r="B26" s="22" t="s">
        <v>72</v>
      </c>
      <c r="C26" s="22" t="s">
        <v>121</v>
      </c>
      <c r="D26" s="23" t="s">
        <v>68</v>
      </c>
      <c r="E26" s="8">
        <f>'[1]DPS Dabola '!H27</f>
        <v>61.555806087936858</v>
      </c>
      <c r="F26" s="15">
        <f>'[1]DPS Dinduiraye '!H27</f>
        <v>0</v>
      </c>
      <c r="G26" s="8">
        <f>'[1]DPS Faranah '!H27</f>
        <v>115.92997101449276</v>
      </c>
      <c r="H26" s="8">
        <f>'[1]DPS Kissidougou '!H27</f>
        <v>89.857142857142861</v>
      </c>
      <c r="I26" s="9">
        <f t="shared" si="0"/>
        <v>267.34291995957244</v>
      </c>
      <c r="J26" s="10">
        <v>56000</v>
      </c>
      <c r="K26" s="10">
        <f t="shared" si="1"/>
        <v>14971203.517736057</v>
      </c>
    </row>
    <row r="27" spans="1:11" s="4" customFormat="1" ht="21.75" customHeight="1" x14ac:dyDescent="0.35">
      <c r="A27" s="7">
        <v>20</v>
      </c>
      <c r="B27" s="22" t="s">
        <v>21</v>
      </c>
      <c r="C27" s="22" t="s">
        <v>125</v>
      </c>
      <c r="D27" s="23" t="s">
        <v>53</v>
      </c>
      <c r="E27" s="8">
        <f>'[1]DPS Dabola '!H28</f>
        <v>0</v>
      </c>
      <c r="F27" s="15">
        <f>'[1]DPS Dinduiraye '!H28</f>
        <v>2250</v>
      </c>
      <c r="G27" s="8">
        <f>'[1]DPS Faranah '!H28</f>
        <v>0</v>
      </c>
      <c r="H27" s="8">
        <f>'[1]DPS Kissidougou '!H28</f>
        <v>0</v>
      </c>
      <c r="I27" s="9">
        <f t="shared" si="0"/>
        <v>2250</v>
      </c>
      <c r="J27" s="49"/>
      <c r="K27" s="10">
        <f t="shared" si="1"/>
        <v>0</v>
      </c>
    </row>
    <row r="28" spans="1:11" s="4" customFormat="1" ht="21.75" customHeight="1" x14ac:dyDescent="0.35">
      <c r="A28" s="7">
        <v>21</v>
      </c>
      <c r="B28" s="22" t="s">
        <v>73</v>
      </c>
      <c r="C28" s="22" t="s">
        <v>126</v>
      </c>
      <c r="D28" s="23" t="s">
        <v>53</v>
      </c>
      <c r="E28" s="8">
        <f>'[1]DPS Dabola '!H29</f>
        <v>50</v>
      </c>
      <c r="F28" s="15">
        <f>'[1]DPS Dinduiraye '!H29</f>
        <v>1125</v>
      </c>
      <c r="G28" s="8">
        <f>'[1]DPS Faranah '!H29</f>
        <v>0</v>
      </c>
      <c r="H28" s="8">
        <f>'[1]DPS Kissidougou '!H29</f>
        <v>0</v>
      </c>
      <c r="I28" s="9">
        <f t="shared" si="0"/>
        <v>1175</v>
      </c>
      <c r="J28" s="10">
        <v>2220</v>
      </c>
      <c r="K28" s="10">
        <f t="shared" si="1"/>
        <v>2608500</v>
      </c>
    </row>
    <row r="29" spans="1:11" s="4" customFormat="1" ht="21.75" customHeight="1" x14ac:dyDescent="0.35">
      <c r="A29" s="7">
        <v>22</v>
      </c>
      <c r="B29" s="22" t="s">
        <v>74</v>
      </c>
      <c r="C29" s="22" t="s">
        <v>122</v>
      </c>
      <c r="D29" s="23" t="s">
        <v>60</v>
      </c>
      <c r="E29" s="8">
        <f>'[1]DPS Dabola '!H30</f>
        <v>3000</v>
      </c>
      <c r="F29" s="15">
        <f>'[1]DPS Dinduiraye '!H30</f>
        <v>0</v>
      </c>
      <c r="G29" s="8">
        <f>'[1]DPS Faranah '!H30</f>
        <v>0</v>
      </c>
      <c r="H29" s="8">
        <f>'[1]DPS Kissidougou '!H30</f>
        <v>0</v>
      </c>
      <c r="I29" s="9">
        <f t="shared" si="0"/>
        <v>3000</v>
      </c>
      <c r="J29" s="10">
        <v>1451</v>
      </c>
      <c r="K29" s="10">
        <f t="shared" si="1"/>
        <v>4353000</v>
      </c>
    </row>
    <row r="30" spans="1:11" s="4" customFormat="1" ht="21.75" customHeight="1" x14ac:dyDescent="0.35">
      <c r="A30" s="7">
        <v>23</v>
      </c>
      <c r="B30" s="22" t="s">
        <v>22</v>
      </c>
      <c r="C30" s="22" t="s">
        <v>99</v>
      </c>
      <c r="D30" s="23" t="s">
        <v>60</v>
      </c>
      <c r="E30" s="8">
        <f>'[1]DPS Dabola '!H31</f>
        <v>0</v>
      </c>
      <c r="F30" s="15">
        <f>'[1]DPS Dinduiraye '!H31</f>
        <v>18000</v>
      </c>
      <c r="G30" s="8">
        <f>'[1]DPS Faranah '!H31</f>
        <v>14273.263157894737</v>
      </c>
      <c r="H30" s="8">
        <f>'[1]DPS Kissidougou '!H31</f>
        <v>39386.875</v>
      </c>
      <c r="I30" s="9">
        <f t="shared" si="0"/>
        <v>71660.138157894733</v>
      </c>
      <c r="J30" s="10">
        <v>446</v>
      </c>
      <c r="K30" s="10">
        <f t="shared" si="1"/>
        <v>31960421.618421052</v>
      </c>
    </row>
    <row r="31" spans="1:11" s="4" customFormat="1" ht="21.75" customHeight="1" x14ac:dyDescent="0.35">
      <c r="A31" s="7">
        <v>24</v>
      </c>
      <c r="B31" s="22" t="s">
        <v>23</v>
      </c>
      <c r="C31" s="48"/>
      <c r="D31" s="23" t="s">
        <v>24</v>
      </c>
      <c r="E31" s="8">
        <f>'[1]DPS Dabola '!H32</f>
        <v>0</v>
      </c>
      <c r="F31" s="15">
        <f>'[1]DPS Dinduiraye '!H32</f>
        <v>23999.999999999996</v>
      </c>
      <c r="G31" s="8">
        <f>'[1]DPS Faranah '!H32</f>
        <v>14980.800000000001</v>
      </c>
      <c r="H31" s="8">
        <f>'[1]DPS Kissidougou '!H32</f>
        <v>0</v>
      </c>
      <c r="I31" s="9">
        <f t="shared" si="0"/>
        <v>38980.799999999996</v>
      </c>
      <c r="J31" s="49"/>
      <c r="K31" s="10">
        <f t="shared" si="1"/>
        <v>0</v>
      </c>
    </row>
    <row r="32" spans="1:11" s="4" customFormat="1" ht="21.75" customHeight="1" x14ac:dyDescent="0.35">
      <c r="A32" s="7">
        <v>25</v>
      </c>
      <c r="B32" s="22" t="s">
        <v>75</v>
      </c>
      <c r="C32" s="22" t="s">
        <v>101</v>
      </c>
      <c r="D32" s="23" t="s">
        <v>68</v>
      </c>
      <c r="E32" s="8">
        <f>'[1]DPS Dabola '!H33</f>
        <v>1023.6756049705689</v>
      </c>
      <c r="F32" s="15">
        <f>'[1]DPS Dinduiraye '!H33</f>
        <v>18</v>
      </c>
      <c r="G32" s="8">
        <f>'[1]DPS Faranah '!H33</f>
        <v>446.28202501488977</v>
      </c>
      <c r="H32" s="8">
        <f>'[1]DPS Kissidougou '!H33</f>
        <v>7689.2307692307686</v>
      </c>
      <c r="I32" s="9">
        <f t="shared" si="0"/>
        <v>9177.1883992162275</v>
      </c>
      <c r="J32" s="10">
        <v>4800</v>
      </c>
      <c r="K32" s="10">
        <f t="shared" si="1"/>
        <v>44050504.316237889</v>
      </c>
    </row>
    <row r="33" spans="1:11" s="4" customFormat="1" ht="21.75" customHeight="1" x14ac:dyDescent="0.35">
      <c r="A33" s="7">
        <v>26</v>
      </c>
      <c r="B33" s="22" t="s">
        <v>25</v>
      </c>
      <c r="C33" s="22" t="s">
        <v>99</v>
      </c>
      <c r="D33" s="23" t="s">
        <v>60</v>
      </c>
      <c r="E33" s="8">
        <f>'[1]DPS Dabola '!H34</f>
        <v>68058.975206611576</v>
      </c>
      <c r="F33" s="15">
        <f>'[1]DPS Dinduiraye '!H34</f>
        <v>18</v>
      </c>
      <c r="G33" s="8">
        <f>'[1]DPS Faranah '!H34</f>
        <v>168478.68599449706</v>
      </c>
      <c r="H33" s="8">
        <f>'[1]DPS Kissidougou '!H34</f>
        <v>136045.30313124583</v>
      </c>
      <c r="I33" s="9">
        <f t="shared" si="0"/>
        <v>372600.96433235449</v>
      </c>
      <c r="J33" s="10">
        <v>123</v>
      </c>
      <c r="K33" s="10">
        <f t="shared" si="1"/>
        <v>45829918.612879604</v>
      </c>
    </row>
    <row r="34" spans="1:11" s="4" customFormat="1" ht="21.75" customHeight="1" x14ac:dyDescent="0.35">
      <c r="A34" s="7">
        <v>27</v>
      </c>
      <c r="B34" s="22" t="s">
        <v>26</v>
      </c>
      <c r="C34" s="48"/>
      <c r="D34" s="23" t="s">
        <v>68</v>
      </c>
      <c r="E34" s="8">
        <f>'[1]DPS Dabola '!H35</f>
        <v>485.47105561861525</v>
      </c>
      <c r="F34" s="15">
        <f>'[1]DPS Dinduiraye '!H35</f>
        <v>1800</v>
      </c>
      <c r="G34" s="8">
        <f>'[1]DPS Faranah '!H35</f>
        <v>1140.8000000000002</v>
      </c>
      <c r="H34" s="8">
        <f>'[1]DPS Kissidougou '!H35</f>
        <v>0</v>
      </c>
      <c r="I34" s="9">
        <f t="shared" si="0"/>
        <v>3426.2710556186153</v>
      </c>
      <c r="J34" s="49"/>
      <c r="K34" s="10">
        <f t="shared" si="1"/>
        <v>0</v>
      </c>
    </row>
    <row r="35" spans="1:11" s="4" customFormat="1" ht="21.75" customHeight="1" x14ac:dyDescent="0.35">
      <c r="A35" s="7">
        <v>28</v>
      </c>
      <c r="B35" s="22" t="s">
        <v>27</v>
      </c>
      <c r="C35" s="22" t="s">
        <v>124</v>
      </c>
      <c r="D35" s="23" t="s">
        <v>28</v>
      </c>
      <c r="E35" s="8">
        <f>'[1]DPS Dabola '!H36</f>
        <v>50</v>
      </c>
      <c r="F35" s="15">
        <f>'[1]DPS Dinduiraye '!H36</f>
        <v>750</v>
      </c>
      <c r="G35" s="8">
        <f>'[1]DPS Faranah '!H36</f>
        <v>0</v>
      </c>
      <c r="H35" s="8">
        <f>'[1]DPS Kissidougou '!H36</f>
        <v>0</v>
      </c>
      <c r="I35" s="9">
        <f t="shared" si="0"/>
        <v>800</v>
      </c>
      <c r="J35" s="10">
        <v>854</v>
      </c>
      <c r="K35" s="10">
        <f t="shared" si="1"/>
        <v>683200</v>
      </c>
    </row>
    <row r="36" spans="1:11" s="4" customFormat="1" ht="21.75" customHeight="1" x14ac:dyDescent="0.35">
      <c r="A36" s="7">
        <v>29</v>
      </c>
      <c r="B36" s="22" t="s">
        <v>76</v>
      </c>
      <c r="C36" s="22" t="s">
        <v>105</v>
      </c>
      <c r="D36" s="22" t="s">
        <v>28</v>
      </c>
      <c r="E36" s="8">
        <f>'[1]DPS Dabola '!H37</f>
        <v>522</v>
      </c>
      <c r="F36" s="15">
        <f>'[1]DPS Dinduiraye '!H37</f>
        <v>2600</v>
      </c>
      <c r="G36" s="8">
        <f>'[1]DPS Faranah '!H37</f>
        <v>660.42670980614025</v>
      </c>
      <c r="H36" s="8">
        <f>'[1]DPS Kissidougou '!H37</f>
        <v>0</v>
      </c>
      <c r="I36" s="9">
        <f t="shared" si="0"/>
        <v>3782.42670980614</v>
      </c>
      <c r="J36" s="10">
        <v>2051</v>
      </c>
      <c r="K36" s="10">
        <f t="shared" si="1"/>
        <v>7757757.1818123935</v>
      </c>
    </row>
    <row r="37" spans="1:11" s="4" customFormat="1" ht="21.75" customHeight="1" x14ac:dyDescent="0.35">
      <c r="A37" s="7">
        <v>30</v>
      </c>
      <c r="B37" s="22" t="s">
        <v>29</v>
      </c>
      <c r="C37" s="48"/>
      <c r="D37" s="23" t="s">
        <v>24</v>
      </c>
      <c r="E37" s="8">
        <f>'[1]DPS Dabola '!H38</f>
        <v>0</v>
      </c>
      <c r="F37" s="15">
        <f>'[1]DPS Dinduiraye '!H38</f>
        <v>9000</v>
      </c>
      <c r="G37" s="8">
        <f>'[1]DPS Faranah '!H38</f>
        <v>124.8</v>
      </c>
      <c r="H37" s="8">
        <f>'[1]DPS Kissidougou '!H38</f>
        <v>0</v>
      </c>
      <c r="I37" s="9">
        <f t="shared" si="0"/>
        <v>9124.7999999999993</v>
      </c>
      <c r="J37" s="49"/>
      <c r="K37" s="10">
        <f t="shared" si="1"/>
        <v>0</v>
      </c>
    </row>
    <row r="38" spans="1:11" s="4" customFormat="1" ht="21.75" customHeight="1" x14ac:dyDescent="0.35">
      <c r="A38" s="7">
        <v>31</v>
      </c>
      <c r="B38" s="22" t="s">
        <v>77</v>
      </c>
      <c r="C38" s="22" t="s">
        <v>100</v>
      </c>
      <c r="D38" s="23" t="s">
        <v>60</v>
      </c>
      <c r="E38" s="8">
        <f>'[1]DPS Dabola '!H39</f>
        <v>26952.545454545456</v>
      </c>
      <c r="F38" s="15">
        <f>'[1]DPS Dinduiraye '!H39</f>
        <v>12710</v>
      </c>
      <c r="G38" s="8">
        <f>'[1]DPS Faranah '!H39</f>
        <v>31087.984386038566</v>
      </c>
      <c r="H38" s="8">
        <f>'[1]DPS Kissidougou '!H39</f>
        <v>38533.333333333336</v>
      </c>
      <c r="I38" s="9">
        <f t="shared" si="0"/>
        <v>109283.86317391737</v>
      </c>
      <c r="J38" s="10">
        <v>173</v>
      </c>
      <c r="K38" s="10">
        <f t="shared" si="1"/>
        <v>18906108.329087704</v>
      </c>
    </row>
    <row r="39" spans="1:11" s="4" customFormat="1" ht="21.75" customHeight="1" x14ac:dyDescent="0.35">
      <c r="A39" s="7">
        <v>32</v>
      </c>
      <c r="B39" s="22" t="s">
        <v>78</v>
      </c>
      <c r="C39" s="22" t="s">
        <v>99</v>
      </c>
      <c r="D39" s="23" t="s">
        <v>60</v>
      </c>
      <c r="E39" s="8">
        <f>'[1]DPS Dabola '!H40</f>
        <v>3540.8560311284054</v>
      </c>
      <c r="F39" s="15">
        <f>'[1]DPS Dinduiraye '!H40</f>
        <v>1800</v>
      </c>
      <c r="G39" s="8">
        <f>'[1]DPS Faranah '!H40</f>
        <v>2329.6</v>
      </c>
      <c r="H39" s="8">
        <f>'[1]DPS Kissidougou '!H40</f>
        <v>0</v>
      </c>
      <c r="I39" s="9">
        <f t="shared" si="0"/>
        <v>7670.4560311284058</v>
      </c>
      <c r="J39" s="10">
        <v>600</v>
      </c>
      <c r="K39" s="10">
        <f t="shared" si="1"/>
        <v>4602273.6186770434</v>
      </c>
    </row>
    <row r="40" spans="1:11" s="4" customFormat="1" ht="21.75" customHeight="1" x14ac:dyDescent="0.35">
      <c r="A40" s="7">
        <v>33</v>
      </c>
      <c r="B40" s="22" t="s">
        <v>79</v>
      </c>
      <c r="C40" s="22" t="s">
        <v>101</v>
      </c>
      <c r="D40" s="12" t="s">
        <v>68</v>
      </c>
      <c r="E40" s="8">
        <f>'[1]DPS Dabola '!H41</f>
        <v>2937.6941176470591</v>
      </c>
      <c r="F40" s="15">
        <f>'[1]DPS Dinduiraye '!H41</f>
        <v>3583.3333333333335</v>
      </c>
      <c r="G40" s="8">
        <f>'[1]DPS Faranah '!H41</f>
        <v>4121.8654263565886</v>
      </c>
      <c r="H40" s="8">
        <f>'[1]DPS Kissidougou '!H41</f>
        <v>0</v>
      </c>
      <c r="I40" s="9">
        <f t="shared" si="0"/>
        <v>10642.892877336981</v>
      </c>
      <c r="J40" s="10">
        <v>15700</v>
      </c>
      <c r="K40" s="10">
        <f>I40*J40</f>
        <v>167093418.17419061</v>
      </c>
    </row>
    <row r="41" spans="1:11" s="4" customFormat="1" ht="21.75" customHeight="1" x14ac:dyDescent="0.35">
      <c r="A41" s="7">
        <v>34</v>
      </c>
      <c r="B41" s="22" t="s">
        <v>80</v>
      </c>
      <c r="C41" s="22" t="s">
        <v>113</v>
      </c>
      <c r="D41" s="23" t="s">
        <v>28</v>
      </c>
      <c r="E41" s="8">
        <f>'[1]DPS Dabola '!H42</f>
        <v>1421</v>
      </c>
      <c r="F41" s="15">
        <f>'[1]DPS Dinduiraye '!H42</f>
        <v>900</v>
      </c>
      <c r="G41" s="8">
        <f>'[1]DPS Faranah '!H42</f>
        <v>2636.2316320181985</v>
      </c>
      <c r="H41" s="8">
        <f>'[1]DPS Kissidougou '!H42</f>
        <v>7545.1666666666661</v>
      </c>
      <c r="I41" s="9">
        <f t="shared" si="0"/>
        <v>12502.398298684864</v>
      </c>
      <c r="J41" s="10">
        <v>398</v>
      </c>
      <c r="K41" s="10">
        <f t="shared" si="1"/>
        <v>4975954.5228765756</v>
      </c>
    </row>
    <row r="42" spans="1:11" s="4" customFormat="1" ht="21.75" customHeight="1" x14ac:dyDescent="0.35">
      <c r="A42" s="7">
        <v>35</v>
      </c>
      <c r="B42" s="24" t="s">
        <v>81</v>
      </c>
      <c r="C42" s="22" t="s">
        <v>99</v>
      </c>
      <c r="D42" s="25" t="s">
        <v>60</v>
      </c>
      <c r="E42" s="8">
        <f>'[1]DPS Dabola '!H43</f>
        <v>457610.75862068968</v>
      </c>
      <c r="F42" s="15">
        <f>'[1]DPS Dinduiraye '!H43</f>
        <v>235000</v>
      </c>
      <c r="G42" s="8">
        <f>'[1]DPS Faranah '!H43</f>
        <v>448712</v>
      </c>
      <c r="H42" s="8">
        <f>'[1]DPS Kissidougou '!H43</f>
        <v>239374</v>
      </c>
      <c r="I42" s="9">
        <f t="shared" si="0"/>
        <v>1380696.7586206896</v>
      </c>
      <c r="J42" s="10">
        <v>31</v>
      </c>
      <c r="K42" s="10">
        <f t="shared" si="1"/>
        <v>42801599.517241381</v>
      </c>
    </row>
    <row r="43" spans="1:11" s="4" customFormat="1" ht="21.75" customHeight="1" x14ac:dyDescent="0.35">
      <c r="A43" s="7">
        <v>36</v>
      </c>
      <c r="B43" s="22" t="s">
        <v>82</v>
      </c>
      <c r="C43" s="22" t="s">
        <v>99</v>
      </c>
      <c r="D43" s="23" t="s">
        <v>60</v>
      </c>
      <c r="E43" s="8">
        <f>'[1]DPS Dabola '!H44</f>
        <v>416.66666666666669</v>
      </c>
      <c r="F43" s="15">
        <f>'[1]DPS Dinduiraye '!H44</f>
        <v>1500</v>
      </c>
      <c r="G43" s="8">
        <f>'[1]DPS Faranah '!H44</f>
        <v>0</v>
      </c>
      <c r="H43" s="8">
        <f>'[1]DPS Kissidougou '!H44</f>
        <v>980</v>
      </c>
      <c r="I43" s="9">
        <f t="shared" si="0"/>
        <v>2896.666666666667</v>
      </c>
      <c r="J43" s="10">
        <v>94</v>
      </c>
      <c r="K43" s="10">
        <f t="shared" si="1"/>
        <v>272286.66666666669</v>
      </c>
    </row>
    <row r="44" spans="1:11" s="4" customFormat="1" ht="21.75" customHeight="1" x14ac:dyDescent="0.35">
      <c r="A44" s="7">
        <v>37</v>
      </c>
      <c r="B44" s="22" t="s">
        <v>128</v>
      </c>
      <c r="C44" s="22" t="s">
        <v>127</v>
      </c>
      <c r="D44" s="23" t="s">
        <v>68</v>
      </c>
      <c r="E44" s="8">
        <f>'[1]DPS Dabola '!H45</f>
        <v>25</v>
      </c>
      <c r="F44" s="15">
        <f>'[1]DPS Dinduiraye '!H45</f>
        <v>225</v>
      </c>
      <c r="G44" s="8">
        <f>'[1]DPS Faranah '!H45</f>
        <v>47.906569343065691</v>
      </c>
      <c r="H44" s="8">
        <f>'[1]DPS Kissidougou '!H45</f>
        <v>0</v>
      </c>
      <c r="I44" s="9">
        <f t="shared" si="0"/>
        <v>297.90656934306571</v>
      </c>
      <c r="J44" s="10">
        <v>4231</v>
      </c>
      <c r="K44" s="10">
        <f t="shared" si="1"/>
        <v>1260442.694890511</v>
      </c>
    </row>
    <row r="45" spans="1:11" s="4" customFormat="1" ht="34.5" customHeight="1" x14ac:dyDescent="0.35">
      <c r="A45" s="7">
        <v>38</v>
      </c>
      <c r="B45" s="22" t="s">
        <v>30</v>
      </c>
      <c r="C45" s="22" t="s">
        <v>118</v>
      </c>
      <c r="D45" s="23" t="s">
        <v>28</v>
      </c>
      <c r="E45" s="8">
        <f>'[1]DPS Dabola '!H46</f>
        <v>1260.4946996466431</v>
      </c>
      <c r="F45" s="15">
        <f>'[1]DPS Dinduiraye '!H46</f>
        <v>2250</v>
      </c>
      <c r="G45" s="8">
        <f>'[1]DPS Faranah '!H46</f>
        <v>6305.0657963788371</v>
      </c>
      <c r="H45" s="8">
        <f>'[1]DPS Kissidougou '!H46</f>
        <v>0</v>
      </c>
      <c r="I45" s="9">
        <f t="shared" si="0"/>
        <v>9815.5604960254805</v>
      </c>
      <c r="J45" s="10">
        <v>1900</v>
      </c>
      <c r="K45" s="10">
        <f t="shared" si="1"/>
        <v>18649564.942448411</v>
      </c>
    </row>
    <row r="46" spans="1:11" s="4" customFormat="1" ht="21.75" customHeight="1" x14ac:dyDescent="0.35">
      <c r="A46" s="7">
        <v>39</v>
      </c>
      <c r="B46" s="22" t="s">
        <v>83</v>
      </c>
      <c r="C46" s="22" t="s">
        <v>114</v>
      </c>
      <c r="D46" s="23" t="s">
        <v>68</v>
      </c>
      <c r="E46" s="8">
        <f>'[1]DPS Dabola '!H47</f>
        <v>432</v>
      </c>
      <c r="F46" s="15">
        <f>'[1]DPS Dinduiraye '!H47</f>
        <v>700</v>
      </c>
      <c r="G46" s="8">
        <f>'[1]DPS Faranah '!H47</f>
        <v>718.77424321155127</v>
      </c>
      <c r="H46" s="8">
        <f>'[1]DPS Kissidougou '!H47</f>
        <v>1940</v>
      </c>
      <c r="I46" s="9">
        <f t="shared" si="0"/>
        <v>3790.774243211551</v>
      </c>
      <c r="J46" s="10">
        <v>5500</v>
      </c>
      <c r="K46" s="10">
        <f t="shared" si="1"/>
        <v>20849258.337663531</v>
      </c>
    </row>
    <row r="47" spans="1:11" s="4" customFormat="1" ht="33" customHeight="1" x14ac:dyDescent="0.35">
      <c r="A47" s="7">
        <v>40</v>
      </c>
      <c r="B47" s="24" t="s">
        <v>84</v>
      </c>
      <c r="C47" s="22" t="s">
        <v>99</v>
      </c>
      <c r="D47" s="23" t="s">
        <v>60</v>
      </c>
      <c r="E47" s="8">
        <f>'[1]DPS Dabola '!H48</f>
        <v>35836.420454545456</v>
      </c>
      <c r="F47" s="15">
        <f>'[1]DPS Dinduiraye '!H48</f>
        <v>9000</v>
      </c>
      <c r="G47" s="8">
        <f>'[1]DPS Faranah '!H48</f>
        <v>48988.370932002545</v>
      </c>
      <c r="H47" s="8">
        <f>'[1]DPS Kissidougou '!H48</f>
        <v>0</v>
      </c>
      <c r="I47" s="9">
        <f t="shared" si="0"/>
        <v>93824.791386547993</v>
      </c>
      <c r="J47" s="10">
        <v>54.45</v>
      </c>
      <c r="K47" s="10">
        <f t="shared" si="1"/>
        <v>5108759.8909975383</v>
      </c>
    </row>
    <row r="48" spans="1:11" s="4" customFormat="1" ht="21.75" customHeight="1" x14ac:dyDescent="0.35">
      <c r="A48" s="7">
        <v>41</v>
      </c>
      <c r="B48" s="22" t="s">
        <v>31</v>
      </c>
      <c r="C48" s="22" t="s">
        <v>99</v>
      </c>
      <c r="D48" s="23" t="s">
        <v>60</v>
      </c>
      <c r="E48" s="8">
        <f>'[1]DPS Dabola '!H49</f>
        <v>2500</v>
      </c>
      <c r="F48" s="15">
        <f>'[1]DPS Dinduiraye '!H49</f>
        <v>9000</v>
      </c>
      <c r="G48" s="8">
        <f>'[1]DPS Faranah '!H49</f>
        <v>0</v>
      </c>
      <c r="H48" s="8">
        <f>'[1]DPS Kissidougou '!H49</f>
        <v>0</v>
      </c>
      <c r="I48" s="9">
        <f t="shared" si="0"/>
        <v>11500</v>
      </c>
      <c r="J48" s="10">
        <v>127</v>
      </c>
      <c r="K48" s="10">
        <f t="shared" si="1"/>
        <v>1460500</v>
      </c>
    </row>
    <row r="49" spans="1:11" s="4" customFormat="1" ht="21.75" customHeight="1" x14ac:dyDescent="0.35">
      <c r="A49" s="7">
        <v>42</v>
      </c>
      <c r="B49" s="22" t="s">
        <v>32</v>
      </c>
      <c r="C49" s="48"/>
      <c r="D49" s="23" t="s">
        <v>24</v>
      </c>
      <c r="E49" s="8">
        <f>'[1]DPS Dabola '!H50</f>
        <v>5250</v>
      </c>
      <c r="F49" s="15">
        <f>'[1]DPS Dinduiraye '!H50</f>
        <v>900</v>
      </c>
      <c r="G49" s="8">
        <f>'[1]DPS Faranah '!H50</f>
        <v>127.99999999999999</v>
      </c>
      <c r="H49" s="8">
        <f>'[1]DPS Kissidougou '!H50</f>
        <v>0</v>
      </c>
      <c r="I49" s="9">
        <f t="shared" si="0"/>
        <v>6278</v>
      </c>
      <c r="J49" s="49"/>
      <c r="K49" s="10">
        <f t="shared" si="1"/>
        <v>0</v>
      </c>
    </row>
    <row r="50" spans="1:11" s="4" customFormat="1" ht="21.75" customHeight="1" x14ac:dyDescent="0.35">
      <c r="A50" s="7">
        <v>43</v>
      </c>
      <c r="B50" s="22" t="s">
        <v>85</v>
      </c>
      <c r="C50" s="22" t="s">
        <v>103</v>
      </c>
      <c r="D50" s="23" t="s">
        <v>68</v>
      </c>
      <c r="E50" s="8">
        <f>'[1]DPS Dabola '!H51</f>
        <v>250</v>
      </c>
      <c r="F50" s="15">
        <f>'[1]DPS Dinduiraye '!H51</f>
        <v>2250</v>
      </c>
      <c r="G50" s="8">
        <f>'[1]DPS Faranah '!H51</f>
        <v>1342.1116595589888</v>
      </c>
      <c r="H50" s="8">
        <f>'[1]DPS Kissidougou '!H51</f>
        <v>3261.875</v>
      </c>
      <c r="I50" s="9">
        <f t="shared" si="0"/>
        <v>7103.9866595589883</v>
      </c>
      <c r="J50" s="10">
        <v>8910</v>
      </c>
      <c r="K50" s="10">
        <f t="shared" si="1"/>
        <v>63296521.136670589</v>
      </c>
    </row>
    <row r="51" spans="1:11" s="4" customFormat="1" ht="21.75" customHeight="1" x14ac:dyDescent="0.35">
      <c r="A51" s="7">
        <v>44</v>
      </c>
      <c r="B51" s="22" t="s">
        <v>86</v>
      </c>
      <c r="C51" s="22" t="s">
        <v>114</v>
      </c>
      <c r="D51" s="23" t="s">
        <v>68</v>
      </c>
      <c r="E51" s="8">
        <f>'[1]DPS Dabola '!H52</f>
        <v>1364.1431261770244</v>
      </c>
      <c r="F51" s="15">
        <f>'[1]DPS Dinduiraye '!H52</f>
        <v>1125</v>
      </c>
      <c r="G51" s="8">
        <f>'[1]DPS Faranah '!H52</f>
        <v>835.5774410951243</v>
      </c>
      <c r="H51" s="8">
        <f>'[1]DPS Kissidougou '!H52</f>
        <v>2188.75</v>
      </c>
      <c r="I51" s="9">
        <f t="shared" si="0"/>
        <v>5513.4705672721484</v>
      </c>
      <c r="J51" s="10">
        <v>6500</v>
      </c>
      <c r="K51" s="10">
        <f t="shared" si="1"/>
        <v>35837558.687268965</v>
      </c>
    </row>
    <row r="52" spans="1:11" s="4" customFormat="1" ht="21.75" customHeight="1" x14ac:dyDescent="0.35">
      <c r="A52" s="7">
        <v>45</v>
      </c>
      <c r="B52" s="22" t="s">
        <v>107</v>
      </c>
      <c r="C52" s="22" t="s">
        <v>106</v>
      </c>
      <c r="D52" s="23" t="s">
        <v>28</v>
      </c>
      <c r="E52" s="8">
        <f>'[1]DPS Dabola '!H53</f>
        <v>56.333333333333336</v>
      </c>
      <c r="F52" s="15">
        <f>'[1]DPS Dinduiraye '!H53</f>
        <v>75</v>
      </c>
      <c r="G52" s="8">
        <f>'[1]DPS Faranah '!H53</f>
        <v>17.511359404096833</v>
      </c>
      <c r="H52" s="8">
        <f>'[1]DPS Kissidougou '!H53</f>
        <v>46.088888888888881</v>
      </c>
      <c r="I52" s="9">
        <f t="shared" si="0"/>
        <v>194.93358162631904</v>
      </c>
      <c r="J52" s="10">
        <v>11577</v>
      </c>
      <c r="K52" s="10">
        <f t="shared" si="1"/>
        <v>2256746.0744878957</v>
      </c>
    </row>
    <row r="53" spans="1:11" s="4" customFormat="1" ht="21.75" customHeight="1" x14ac:dyDescent="0.35">
      <c r="A53" s="7">
        <v>46</v>
      </c>
      <c r="B53" s="22" t="s">
        <v>152</v>
      </c>
      <c r="C53" s="22" t="s">
        <v>99</v>
      </c>
      <c r="D53" s="23" t="s">
        <v>60</v>
      </c>
      <c r="E53" s="8">
        <f>'[1]DPS Dabola '!H54</f>
        <v>1823.3333333333333</v>
      </c>
      <c r="F53" s="15">
        <f>'[1]DPS Dinduiraye '!H54</f>
        <v>9000</v>
      </c>
      <c r="G53" s="8">
        <f>'[1]DPS Faranah '!H54</f>
        <v>26345.582336313455</v>
      </c>
      <c r="H53" s="8">
        <f>'[1]DPS Kissidougou '!H54</f>
        <v>0</v>
      </c>
      <c r="I53" s="9">
        <f t="shared" si="0"/>
        <v>37168.915669646791</v>
      </c>
      <c r="J53" s="10">
        <v>267</v>
      </c>
      <c r="K53" s="10">
        <f>I53*J53</f>
        <v>9924100.4837956931</v>
      </c>
    </row>
    <row r="54" spans="1:11" s="4" customFormat="1" ht="24.75" customHeight="1" x14ac:dyDescent="0.35">
      <c r="A54" s="7">
        <v>47</v>
      </c>
      <c r="B54" s="22" t="s">
        <v>33</v>
      </c>
      <c r="C54" s="22" t="s">
        <v>110</v>
      </c>
      <c r="D54" s="23" t="s">
        <v>28</v>
      </c>
      <c r="E54" s="8">
        <f>'[1]DPS Dabola '!H55</f>
        <v>33297.254004576658</v>
      </c>
      <c r="F54" s="15">
        <f>'[1]DPS Dinduiraye '!H55</f>
        <v>0</v>
      </c>
      <c r="G54" s="8">
        <f>'[1]DPS Faranah '!H55</f>
        <v>386.67826086956524</v>
      </c>
      <c r="H54" s="8">
        <f>'[1]DPS Kissidougou '!H55</f>
        <v>0</v>
      </c>
      <c r="I54" s="9">
        <f t="shared" si="0"/>
        <v>33683.932265446223</v>
      </c>
      <c r="J54" s="10">
        <v>990</v>
      </c>
      <c r="K54" s="10">
        <f t="shared" si="1"/>
        <v>33347092.94279176</v>
      </c>
    </row>
    <row r="55" spans="1:11" s="4" customFormat="1" ht="30" customHeight="1" x14ac:dyDescent="0.35">
      <c r="A55" s="7">
        <v>48</v>
      </c>
      <c r="B55" s="22" t="s">
        <v>129</v>
      </c>
      <c r="C55" s="22" t="s">
        <v>101</v>
      </c>
      <c r="D55" s="23" t="s">
        <v>68</v>
      </c>
      <c r="E55" s="8">
        <f>'[1]DPS Dabola '!H56</f>
        <v>583.21695760598504</v>
      </c>
      <c r="F55" s="15">
        <f>'[1]DPS Dinduiraye '!H56</f>
        <v>0</v>
      </c>
      <c r="G55" s="8">
        <f>'[1]DPS Faranah '!H56</f>
        <v>357.66956521739132</v>
      </c>
      <c r="H55" s="8">
        <f>'[1]DPS Kissidougou '!H56</f>
        <v>1602.8571428571431</v>
      </c>
      <c r="I55" s="9">
        <f t="shared" si="0"/>
        <v>2543.7436656805194</v>
      </c>
      <c r="J55" s="10">
        <v>5940</v>
      </c>
      <c r="K55" s="10">
        <f t="shared" si="1"/>
        <v>15109837.374142285</v>
      </c>
    </row>
    <row r="56" spans="1:11" s="4" customFormat="1" ht="21.75" customHeight="1" x14ac:dyDescent="0.35">
      <c r="A56" s="7">
        <v>49</v>
      </c>
      <c r="B56" s="22" t="s">
        <v>34</v>
      </c>
      <c r="C56" s="22" t="s">
        <v>99</v>
      </c>
      <c r="D56" s="23" t="s">
        <v>60</v>
      </c>
      <c r="E56" s="8">
        <f>'[1]DPS Dabola '!H57</f>
        <v>5429.881796690308</v>
      </c>
      <c r="F56" s="15">
        <f>'[1]DPS Dinduiraye '!H57</f>
        <v>13500</v>
      </c>
      <c r="G56" s="8">
        <f>'[1]DPS Faranah '!H57</f>
        <v>16792.871584699453</v>
      </c>
      <c r="H56" s="8">
        <f>'[1]DPS Kissidougou '!H57</f>
        <v>25000</v>
      </c>
      <c r="I56" s="9">
        <f t="shared" si="0"/>
        <v>60722.753381389761</v>
      </c>
      <c r="J56" s="10">
        <v>69</v>
      </c>
      <c r="K56" s="10">
        <f t="shared" si="1"/>
        <v>4189869.9833158934</v>
      </c>
    </row>
    <row r="57" spans="1:11" s="4" customFormat="1" ht="21.75" customHeight="1" x14ac:dyDescent="0.35">
      <c r="A57" s="7">
        <v>50</v>
      </c>
      <c r="B57" s="22" t="s">
        <v>35</v>
      </c>
      <c r="C57" s="48"/>
      <c r="D57" s="23" t="s">
        <v>36</v>
      </c>
      <c r="E57" s="8">
        <f>'[1]DPS Dabola '!H58</f>
        <v>38321.345707656612</v>
      </c>
      <c r="F57" s="15">
        <f>'[1]DPS Dinduiraye '!H58</f>
        <v>13500</v>
      </c>
      <c r="G57" s="8">
        <f>'[1]DPS Faranah '!H58</f>
        <v>1187.2</v>
      </c>
      <c r="H57" s="8">
        <f>'[1]DPS Kissidougou '!H58</f>
        <v>0</v>
      </c>
      <c r="I57" s="9">
        <f t="shared" si="0"/>
        <v>53008.545707656609</v>
      </c>
      <c r="J57" s="49"/>
      <c r="K57" s="10">
        <f t="shared" si="1"/>
        <v>0</v>
      </c>
    </row>
    <row r="58" spans="1:11" s="4" customFormat="1" ht="21.75" customHeight="1" x14ac:dyDescent="0.35">
      <c r="A58" s="7">
        <v>51</v>
      </c>
      <c r="B58" s="22" t="s">
        <v>37</v>
      </c>
      <c r="C58" s="48"/>
      <c r="D58" s="23" t="s">
        <v>36</v>
      </c>
      <c r="E58" s="8">
        <f>'[1]DPS Dabola '!H59</f>
        <v>0</v>
      </c>
      <c r="F58" s="15">
        <f>'[1]DPS Dinduiraye '!H59</f>
        <v>9000</v>
      </c>
      <c r="G58" s="8">
        <f>'[1]DPS Faranah '!H59</f>
        <v>627.20000000000005</v>
      </c>
      <c r="H58" s="8">
        <f>'[1]DPS Kissidougou '!H59</f>
        <v>0</v>
      </c>
      <c r="I58" s="9">
        <f t="shared" si="0"/>
        <v>9627.2000000000007</v>
      </c>
      <c r="J58" s="49"/>
      <c r="K58" s="10">
        <f t="shared" si="1"/>
        <v>0</v>
      </c>
    </row>
    <row r="59" spans="1:11" s="4" customFormat="1" ht="21.75" customHeight="1" x14ac:dyDescent="0.35">
      <c r="A59" s="7">
        <v>52</v>
      </c>
      <c r="B59" s="22" t="s">
        <v>87</v>
      </c>
      <c r="C59" s="22" t="s">
        <v>130</v>
      </c>
      <c r="D59" s="23" t="s">
        <v>60</v>
      </c>
      <c r="E59" s="8">
        <f>'[1]DPS Dabola '!H60</f>
        <v>1851.8518518518515</v>
      </c>
      <c r="F59" s="15">
        <f>'[1]DPS Dinduiraye '!H60</f>
        <v>3000</v>
      </c>
      <c r="G59" s="8">
        <f>'[1]DPS Faranah '!H60</f>
        <v>0</v>
      </c>
      <c r="H59" s="8">
        <f>'[1]DPS Kissidougou '!H60</f>
        <v>1020</v>
      </c>
      <c r="I59" s="9">
        <f t="shared" si="0"/>
        <v>5871.8518518518513</v>
      </c>
      <c r="J59" s="10">
        <v>1699</v>
      </c>
      <c r="K59" s="10">
        <f t="shared" si="1"/>
        <v>9976276.2962962948</v>
      </c>
    </row>
    <row r="60" spans="1:11" s="4" customFormat="1" ht="21.75" customHeight="1" x14ac:dyDescent="0.35">
      <c r="A60" s="7">
        <v>53</v>
      </c>
      <c r="B60" s="22" t="s">
        <v>38</v>
      </c>
      <c r="C60" s="22" t="s">
        <v>130</v>
      </c>
      <c r="D60" s="23" t="s">
        <v>15</v>
      </c>
      <c r="E60" s="8">
        <f>'[1]DPS Dabola '!H61</f>
        <v>1666.6666666666665</v>
      </c>
      <c r="F60" s="15">
        <f>'[1]DPS Dinduiraye '!H61</f>
        <v>27000</v>
      </c>
      <c r="G60" s="8">
        <f>'[1]DPS Faranah '!H61</f>
        <v>0</v>
      </c>
      <c r="H60" s="8">
        <f>'[1]DPS Kissidougou '!H61</f>
        <v>0</v>
      </c>
      <c r="I60" s="9">
        <f t="shared" si="0"/>
        <v>28666.666666666668</v>
      </c>
      <c r="J60" s="10">
        <v>174</v>
      </c>
      <c r="K60" s="10">
        <f t="shared" si="1"/>
        <v>4988000</v>
      </c>
    </row>
    <row r="61" spans="1:11" s="4" customFormat="1" ht="21.75" customHeight="1" x14ac:dyDescent="0.35">
      <c r="A61" s="7">
        <v>54</v>
      </c>
      <c r="B61" s="22" t="s">
        <v>88</v>
      </c>
      <c r="C61" s="22" t="s">
        <v>99</v>
      </c>
      <c r="D61" s="23" t="s">
        <v>60</v>
      </c>
      <c r="E61" s="8">
        <f>'[1]DPS Dabola '!H62</f>
        <v>4996.6257668711651</v>
      </c>
      <c r="F61" s="15">
        <f>'[1]DPS Dinduiraye '!H62</f>
        <v>4500</v>
      </c>
      <c r="G61" s="8">
        <f>'[1]DPS Faranah '!H62</f>
        <v>211.904</v>
      </c>
      <c r="H61" s="8">
        <f>'[1]DPS Kissidougou '!H62</f>
        <v>5140</v>
      </c>
      <c r="I61" s="9">
        <f t="shared" si="0"/>
        <v>14848.529766871166</v>
      </c>
      <c r="J61" s="10">
        <v>261</v>
      </c>
      <c r="K61" s="10">
        <f t="shared" si="1"/>
        <v>3875466.2691533742</v>
      </c>
    </row>
    <row r="62" spans="1:11" s="4" customFormat="1" ht="21.75" customHeight="1" x14ac:dyDescent="0.35">
      <c r="A62" s="7">
        <v>55</v>
      </c>
      <c r="B62" s="22" t="s">
        <v>131</v>
      </c>
      <c r="C62" s="22" t="s">
        <v>132</v>
      </c>
      <c r="D62" s="23" t="s">
        <v>68</v>
      </c>
      <c r="E62" s="8">
        <f>'[1]DPS Dabola '!H63</f>
        <v>158.15508021390374</v>
      </c>
      <c r="F62" s="15">
        <f>'[1]DPS Dinduiraye '!H63</f>
        <v>0</v>
      </c>
      <c r="G62" s="8">
        <f>'[1]DPS Faranah '!H63</f>
        <v>0</v>
      </c>
      <c r="H62" s="8">
        <f>'[1]DPS Kissidougou '!H63</f>
        <v>0</v>
      </c>
      <c r="I62" s="9">
        <f t="shared" si="0"/>
        <v>158.15508021390374</v>
      </c>
      <c r="J62" s="10">
        <v>9600</v>
      </c>
      <c r="K62" s="10">
        <f t="shared" si="1"/>
        <v>1518288.7700534759</v>
      </c>
    </row>
    <row r="63" spans="1:11" s="4" customFormat="1" ht="21.75" customHeight="1" x14ac:dyDescent="0.35">
      <c r="A63" s="7">
        <v>56</v>
      </c>
      <c r="B63" s="22" t="s">
        <v>89</v>
      </c>
      <c r="C63" s="22" t="s">
        <v>111</v>
      </c>
      <c r="D63" s="23" t="s">
        <v>60</v>
      </c>
      <c r="E63" s="8">
        <f>'[1]DPS Dabola '!H64</f>
        <v>5030.6941176470591</v>
      </c>
      <c r="F63" s="15">
        <f>'[1]DPS Dinduiraye '!H64</f>
        <v>9000</v>
      </c>
      <c r="G63" s="8">
        <f>'[1]DPS Faranah '!H64</f>
        <v>763.91351351351352</v>
      </c>
      <c r="H63" s="8">
        <f>'[1]DPS Kissidougou '!H64</f>
        <v>13281.25</v>
      </c>
      <c r="I63" s="9">
        <f t="shared" si="0"/>
        <v>28075.857631160572</v>
      </c>
      <c r="J63" s="10">
        <v>309</v>
      </c>
      <c r="K63" s="10">
        <f t="shared" si="1"/>
        <v>8675440.0080286171</v>
      </c>
    </row>
    <row r="64" spans="1:11" s="4" customFormat="1" ht="27" customHeight="1" x14ac:dyDescent="0.35">
      <c r="A64" s="7">
        <v>57</v>
      </c>
      <c r="B64" s="22" t="s">
        <v>39</v>
      </c>
      <c r="C64" s="22" t="s">
        <v>110</v>
      </c>
      <c r="D64" s="23" t="s">
        <v>28</v>
      </c>
      <c r="E64" s="8">
        <f>'[1]DPS Dabola '!H65</f>
        <v>574</v>
      </c>
      <c r="F64" s="15">
        <f>'[1]DPS Dinduiraye '!H65</f>
        <v>450</v>
      </c>
      <c r="G64" s="8">
        <f>'[1]DPS Faranah '!H65</f>
        <v>550.14442279797925</v>
      </c>
      <c r="H64" s="8">
        <f>'[1]DPS Kissidougou '!H65</f>
        <v>0</v>
      </c>
      <c r="I64" s="9">
        <f t="shared" si="0"/>
        <v>1574.1444227979791</v>
      </c>
      <c r="J64" s="10">
        <v>1293</v>
      </c>
      <c r="K64" s="10">
        <f t="shared" si="1"/>
        <v>2035368.7386777871</v>
      </c>
    </row>
    <row r="65" spans="1:11" s="4" customFormat="1" ht="21.75" customHeight="1" x14ac:dyDescent="0.35">
      <c r="A65" s="7">
        <v>58</v>
      </c>
      <c r="B65" s="22" t="s">
        <v>40</v>
      </c>
      <c r="C65" s="22" t="s">
        <v>99</v>
      </c>
      <c r="D65" s="23" t="s">
        <v>60</v>
      </c>
      <c r="E65" s="8">
        <f>'[1]DPS Dabola '!H66</f>
        <v>15566</v>
      </c>
      <c r="F65" s="15">
        <f>'[1]DPS Dinduiraye '!H66</f>
        <v>0</v>
      </c>
      <c r="G65" s="8">
        <f>'[1]DPS Faranah '!H66</f>
        <v>38214.56393750674</v>
      </c>
      <c r="H65" s="8">
        <f>'[1]DPS Kissidougou '!H66</f>
        <v>0</v>
      </c>
      <c r="I65" s="9">
        <f t="shared" si="0"/>
        <v>53780.56393750674</v>
      </c>
      <c r="J65" s="10">
        <v>19</v>
      </c>
      <c r="K65" s="10">
        <f t="shared" si="1"/>
        <v>1021830.7148126281</v>
      </c>
    </row>
    <row r="66" spans="1:11" s="4" customFormat="1" ht="21.75" customHeight="1" x14ac:dyDescent="0.35">
      <c r="A66" s="7">
        <v>59</v>
      </c>
      <c r="B66" s="22" t="s">
        <v>41</v>
      </c>
      <c r="C66" s="22" t="s">
        <v>99</v>
      </c>
      <c r="D66" s="23" t="s">
        <v>60</v>
      </c>
      <c r="E66" s="8">
        <f>'[1]DPS Dabola '!H67</f>
        <v>285666</v>
      </c>
      <c r="F66" s="15">
        <f>'[1]DPS Dinduiraye '!H67</f>
        <v>45000</v>
      </c>
      <c r="G66" s="8">
        <f>'[1]DPS Faranah '!H67</f>
        <v>158734.64881627064</v>
      </c>
      <c r="H66" s="8">
        <f>'[1]DPS Kissidougou '!H67</f>
        <v>112888</v>
      </c>
      <c r="I66" s="9">
        <f t="shared" si="0"/>
        <v>602288.64881627064</v>
      </c>
      <c r="J66" s="10">
        <v>56</v>
      </c>
      <c r="K66" s="10">
        <f t="shared" si="1"/>
        <v>33728164.333711155</v>
      </c>
    </row>
    <row r="67" spans="1:11" s="4" customFormat="1" ht="21.75" customHeight="1" x14ac:dyDescent="0.35">
      <c r="A67" s="7">
        <v>60</v>
      </c>
      <c r="B67" s="22" t="s">
        <v>134</v>
      </c>
      <c r="C67" s="22" t="s">
        <v>133</v>
      </c>
      <c r="D67" s="23" t="s">
        <v>68</v>
      </c>
      <c r="E67" s="8">
        <f>'[1]DPS Dabola '!H68</f>
        <v>263.15789473684208</v>
      </c>
      <c r="F67" s="15">
        <f>'[1]DPS Dinduiraye '!H68</f>
        <v>1125</v>
      </c>
      <c r="G67" s="8">
        <f>'[1]DPS Faranah '!H68</f>
        <v>759.94237198563053</v>
      </c>
      <c r="H67" s="8">
        <f>'[1]DPS Kissidougou '!H68</f>
        <v>1180</v>
      </c>
      <c r="I67" s="9">
        <f t="shared" si="0"/>
        <v>3328.1002667224725</v>
      </c>
      <c r="J67" s="10">
        <v>4653</v>
      </c>
      <c r="K67" s="10">
        <f t="shared" si="1"/>
        <v>15485650.541059665</v>
      </c>
    </row>
    <row r="68" spans="1:11" s="4" customFormat="1" ht="21.75" customHeight="1" x14ac:dyDescent="0.35">
      <c r="A68" s="7">
        <v>61</v>
      </c>
      <c r="B68" s="22" t="s">
        <v>90</v>
      </c>
      <c r="C68" s="22" t="s">
        <v>135</v>
      </c>
      <c r="D68" s="23" t="s">
        <v>68</v>
      </c>
      <c r="E68" s="8">
        <f>'[1]DPS Dabola '!H69</f>
        <v>20</v>
      </c>
      <c r="F68" s="15">
        <f>'[1]DPS Dinduiraye '!H69</f>
        <v>150</v>
      </c>
      <c r="G68" s="8">
        <f>'[1]DPS Faranah '!H69</f>
        <v>46.400000000000006</v>
      </c>
      <c r="H68" s="8">
        <f>'[1]DPS Kissidougou '!H69</f>
        <v>0</v>
      </c>
      <c r="I68" s="9">
        <f t="shared" si="0"/>
        <v>216.4</v>
      </c>
      <c r="J68" s="10">
        <v>8500</v>
      </c>
      <c r="K68" s="10">
        <f t="shared" si="1"/>
        <v>1839400</v>
      </c>
    </row>
    <row r="69" spans="1:11" s="4" customFormat="1" ht="21.75" customHeight="1" x14ac:dyDescent="0.35">
      <c r="A69" s="7">
        <v>62</v>
      </c>
      <c r="B69" s="22" t="s">
        <v>104</v>
      </c>
      <c r="C69" s="22" t="s">
        <v>103</v>
      </c>
      <c r="D69" s="23" t="s">
        <v>68</v>
      </c>
      <c r="E69" s="8">
        <f>'[1]DPS Dabola '!H70</f>
        <v>185.18518518518519</v>
      </c>
      <c r="F69" s="15">
        <f>'[1]DPS Dinduiraye '!H70</f>
        <v>900</v>
      </c>
      <c r="G69" s="8">
        <f>'[1]DPS Faranah '!H70</f>
        <v>0</v>
      </c>
      <c r="H69" s="8">
        <f>'[1]DPS Kissidougou '!H70</f>
        <v>466.66666666666669</v>
      </c>
      <c r="I69" s="9">
        <f t="shared" si="0"/>
        <v>1551.851851851852</v>
      </c>
      <c r="J69" s="10">
        <v>2958</v>
      </c>
      <c r="K69" s="10">
        <f t="shared" si="1"/>
        <v>4590377.777777778</v>
      </c>
    </row>
    <row r="70" spans="1:11" s="4" customFormat="1" ht="21.75" customHeight="1" x14ac:dyDescent="0.35">
      <c r="A70" s="7">
        <v>63</v>
      </c>
      <c r="B70" s="22" t="s">
        <v>91</v>
      </c>
      <c r="C70" s="22" t="s">
        <v>99</v>
      </c>
      <c r="D70" s="23" t="s">
        <v>60</v>
      </c>
      <c r="E70" s="8">
        <f>'[1]DPS Dabola '!H71</f>
        <v>1430.817610062893</v>
      </c>
      <c r="F70" s="15">
        <f>'[1]DPS Dinduiraye '!H71</f>
        <v>2250</v>
      </c>
      <c r="G70" s="8">
        <f>'[1]DPS Faranah '!H71</f>
        <v>1052.6625008036001</v>
      </c>
      <c r="H70" s="8">
        <f>'[1]DPS Kissidougou '!H71</f>
        <v>5676.7857142857147</v>
      </c>
      <c r="I70" s="9">
        <f t="shared" si="0"/>
        <v>10410.265825152208</v>
      </c>
      <c r="J70" s="10">
        <v>1029</v>
      </c>
      <c r="K70" s="10">
        <f t="shared" si="1"/>
        <v>10712163.534081621</v>
      </c>
    </row>
    <row r="71" spans="1:11" s="4" customFormat="1" ht="21.75" customHeight="1" x14ac:dyDescent="0.35">
      <c r="A71" s="7">
        <v>64</v>
      </c>
      <c r="B71" s="26" t="s">
        <v>55</v>
      </c>
      <c r="C71" s="22" t="s">
        <v>99</v>
      </c>
      <c r="D71" s="23" t="s">
        <v>60</v>
      </c>
      <c r="E71" s="8">
        <f>'[1]DPS Dabola '!H72</f>
        <v>0</v>
      </c>
      <c r="F71" s="15">
        <f>'[1]DPS Dinduiraye '!H72</f>
        <v>1500</v>
      </c>
      <c r="G71" s="8">
        <f>'[1]DPS Faranah '!H72</f>
        <v>0</v>
      </c>
      <c r="H71" s="8">
        <f>'[1]DPS Kissidougou '!H72</f>
        <v>1533.3333333333333</v>
      </c>
      <c r="I71" s="9">
        <f t="shared" si="0"/>
        <v>3033.333333333333</v>
      </c>
      <c r="J71" s="10">
        <v>54.45</v>
      </c>
      <c r="K71" s="10">
        <f t="shared" si="1"/>
        <v>165165</v>
      </c>
    </row>
    <row r="72" spans="1:11" s="4" customFormat="1" ht="21.75" customHeight="1" x14ac:dyDescent="0.35">
      <c r="A72" s="51">
        <v>65</v>
      </c>
      <c r="B72" s="22" t="s">
        <v>42</v>
      </c>
      <c r="C72" s="22" t="s">
        <v>99</v>
      </c>
      <c r="D72" s="23" t="s">
        <v>60</v>
      </c>
      <c r="E72" s="8">
        <f>'[1]DPS Dabola '!H73</f>
        <v>5117.6715965111862</v>
      </c>
      <c r="F72" s="15">
        <f>'[1]DPS Dinduiraye '!H73</f>
        <v>9000</v>
      </c>
      <c r="G72" s="8">
        <f>'[1]DPS Faranah '!H73</f>
        <v>11228.633212121214</v>
      </c>
      <c r="H72" s="8">
        <f>'[1]DPS Kissidougou '!H73</f>
        <v>9666.6666666666661</v>
      </c>
      <c r="I72" s="9">
        <f t="shared" si="0"/>
        <v>35012.971475299069</v>
      </c>
      <c r="J72" s="10">
        <v>590</v>
      </c>
      <c r="K72" s="10">
        <f t="shared" si="1"/>
        <v>20657653.170426451</v>
      </c>
    </row>
    <row r="73" spans="1:11" s="4" customFormat="1" ht="21" customHeight="1" x14ac:dyDescent="0.35">
      <c r="A73" s="51">
        <v>66</v>
      </c>
      <c r="B73" s="22" t="s">
        <v>43</v>
      </c>
      <c r="C73" s="22" t="s">
        <v>136</v>
      </c>
      <c r="D73" s="23" t="s">
        <v>28</v>
      </c>
      <c r="E73" s="8">
        <f>'[1]DPS Dabola '!H74</f>
        <v>536</v>
      </c>
      <c r="F73" s="15">
        <f>'[1]DPS Dinduiraye '!H74</f>
        <v>1500</v>
      </c>
      <c r="G73" s="8">
        <f>'[1]DPS Faranah '!H74</f>
        <v>305.13582295534746</v>
      </c>
      <c r="H73" s="8">
        <f>'[1]DPS Kissidougou '!H74</f>
        <v>1264.0208333333335</v>
      </c>
      <c r="I73" s="9">
        <f t="shared" ref="I73:I85" si="2">+E73+F73+G73+H73</f>
        <v>3605.156656288681</v>
      </c>
      <c r="J73" s="10">
        <v>2376</v>
      </c>
      <c r="K73" s="10">
        <f t="shared" ref="K73:K85" si="3">I73*J73</f>
        <v>8565852.215341907</v>
      </c>
    </row>
    <row r="74" spans="1:11" s="4" customFormat="1" ht="21.75" customHeight="1" x14ac:dyDescent="0.35">
      <c r="A74" s="51">
        <v>67</v>
      </c>
      <c r="B74" s="22" t="s">
        <v>92</v>
      </c>
      <c r="C74" s="22" t="s">
        <v>114</v>
      </c>
      <c r="D74" s="23" t="s">
        <v>68</v>
      </c>
      <c r="E74" s="8">
        <f>'[1]DPS Dabola '!H75</f>
        <v>50</v>
      </c>
      <c r="F74" s="15">
        <f>'[1]DPS Dinduiraye '!H75</f>
        <v>375</v>
      </c>
      <c r="G74" s="8">
        <f>'[1]DPS Faranah '!H75</f>
        <v>0</v>
      </c>
      <c r="H74" s="8">
        <f>'[1]DPS Kissidougou '!H75</f>
        <v>0</v>
      </c>
      <c r="I74" s="9">
        <f t="shared" si="2"/>
        <v>425</v>
      </c>
      <c r="J74" s="10">
        <v>6500</v>
      </c>
      <c r="K74" s="10">
        <f t="shared" si="3"/>
        <v>2762500</v>
      </c>
    </row>
    <row r="75" spans="1:11" s="4" customFormat="1" ht="21.75" customHeight="1" x14ac:dyDescent="0.35">
      <c r="A75" s="7">
        <v>68</v>
      </c>
      <c r="B75" s="22" t="s">
        <v>137</v>
      </c>
      <c r="C75" s="22" t="s">
        <v>138</v>
      </c>
      <c r="D75" s="23" t="s">
        <v>60</v>
      </c>
      <c r="E75" s="8">
        <f>'[1]DPS Dabola '!H76</f>
        <v>2500</v>
      </c>
      <c r="F75" s="15">
        <f>'[1]DPS Dinduiraye '!H76</f>
        <v>4500</v>
      </c>
      <c r="G75" s="8">
        <f>'[1]DPS Faranah '!H76</f>
        <v>0</v>
      </c>
      <c r="H75" s="8">
        <f>'[1]DPS Kissidougou '!H76</f>
        <v>0</v>
      </c>
      <c r="I75" s="9">
        <f t="shared" si="2"/>
        <v>7000</v>
      </c>
      <c r="J75" s="10">
        <v>29.7</v>
      </c>
      <c r="K75" s="10">
        <f t="shared" si="3"/>
        <v>207900</v>
      </c>
    </row>
    <row r="76" spans="1:11" s="4" customFormat="1" ht="21.75" customHeight="1" x14ac:dyDescent="0.35">
      <c r="A76" s="7">
        <v>69</v>
      </c>
      <c r="B76" s="22" t="s">
        <v>93</v>
      </c>
      <c r="C76" s="22" t="s">
        <v>68</v>
      </c>
      <c r="D76" s="23" t="s">
        <v>28</v>
      </c>
      <c r="E76" s="8">
        <f>'[1]DPS Dabola '!H77</f>
        <v>0</v>
      </c>
      <c r="F76" s="15">
        <f>'[1]DPS Dinduiraye '!H77</f>
        <v>0</v>
      </c>
      <c r="G76" s="8">
        <f>'[1]DPS Faranah '!H77</f>
        <v>0</v>
      </c>
      <c r="H76" s="8">
        <f>'[1]DPS Kissidougou '!H77</f>
        <v>0</v>
      </c>
      <c r="I76" s="9">
        <f t="shared" si="2"/>
        <v>0</v>
      </c>
      <c r="J76" s="10">
        <v>192000</v>
      </c>
      <c r="K76" s="10">
        <f t="shared" si="3"/>
        <v>0</v>
      </c>
    </row>
    <row r="77" spans="1:11" s="4" customFormat="1" ht="21.75" customHeight="1" x14ac:dyDescent="0.35">
      <c r="A77" s="7">
        <v>70</v>
      </c>
      <c r="B77" s="22" t="s">
        <v>94</v>
      </c>
      <c r="C77" s="22" t="s">
        <v>99</v>
      </c>
      <c r="D77" s="23" t="s">
        <v>60</v>
      </c>
      <c r="E77" s="8">
        <f>'[1]DPS Dabola '!H78</f>
        <v>26385</v>
      </c>
      <c r="F77" s="15">
        <f>'[1]DPS Dinduiraye '!H78</f>
        <v>15750</v>
      </c>
      <c r="G77" s="8">
        <f>'[1]DPS Faranah '!H78</f>
        <v>20592.000000000004</v>
      </c>
      <c r="H77" s="8">
        <f>'[1]DPS Kissidougou '!H78</f>
        <v>26186</v>
      </c>
      <c r="I77" s="9">
        <f t="shared" si="2"/>
        <v>88913</v>
      </c>
      <c r="J77" s="10">
        <v>248</v>
      </c>
      <c r="K77" s="10">
        <f t="shared" si="3"/>
        <v>22050424</v>
      </c>
    </row>
    <row r="78" spans="1:11" s="4" customFormat="1" ht="21.75" customHeight="1" x14ac:dyDescent="0.35">
      <c r="A78" s="7">
        <v>71</v>
      </c>
      <c r="B78" s="22" t="s">
        <v>115</v>
      </c>
      <c r="C78" s="22" t="s">
        <v>15</v>
      </c>
      <c r="D78" s="23" t="s">
        <v>15</v>
      </c>
      <c r="E78" s="8">
        <f>'[1]DPS Dabola '!H79</f>
        <v>2163</v>
      </c>
      <c r="F78" s="15">
        <f>'[1]DPS Dinduiraye '!H79</f>
        <v>4500</v>
      </c>
      <c r="G78" s="8">
        <f>'[1]DPS Faranah '!H79</f>
        <v>3278.1334243962697</v>
      </c>
      <c r="H78" s="8">
        <f>'[1]DPS Kissidougou '!H79</f>
        <v>4032.1875000000009</v>
      </c>
      <c r="I78" s="9">
        <f t="shared" si="2"/>
        <v>13973.32092439627</v>
      </c>
      <c r="J78" s="10">
        <v>968</v>
      </c>
      <c r="K78" s="10">
        <f t="shared" si="3"/>
        <v>13526174.65481559</v>
      </c>
    </row>
    <row r="79" spans="1:11" s="4" customFormat="1" ht="21.75" customHeight="1" x14ac:dyDescent="0.35">
      <c r="A79" s="7">
        <v>72</v>
      </c>
      <c r="B79" s="22" t="s">
        <v>95</v>
      </c>
      <c r="C79" s="22" t="s">
        <v>139</v>
      </c>
      <c r="D79" s="23" t="s">
        <v>28</v>
      </c>
      <c r="E79" s="8">
        <f>'[1]DPS Dabola '!H80</f>
        <v>100</v>
      </c>
      <c r="F79" s="15">
        <f>'[1]DPS Dinduiraye '!H80</f>
        <v>600</v>
      </c>
      <c r="G79" s="8">
        <f>'[1]DPS Faranah '!H80</f>
        <v>290.66666666666663</v>
      </c>
      <c r="H79" s="8">
        <f>'[1]DPS Kissidougou '!H80</f>
        <v>166.66666666666666</v>
      </c>
      <c r="I79" s="9">
        <f t="shared" si="2"/>
        <v>1157.3333333333333</v>
      </c>
      <c r="J79" s="10">
        <v>2100</v>
      </c>
      <c r="K79" s="10">
        <f t="shared" si="3"/>
        <v>2430400</v>
      </c>
    </row>
    <row r="80" spans="1:11" s="4" customFormat="1" ht="21.75" customHeight="1" x14ac:dyDescent="0.35">
      <c r="A80" s="7">
        <v>73</v>
      </c>
      <c r="B80" s="22" t="s">
        <v>96</v>
      </c>
      <c r="C80" s="22" t="s">
        <v>109</v>
      </c>
      <c r="D80" s="23" t="s">
        <v>53</v>
      </c>
      <c r="E80" s="8">
        <f>'[1]DPS Dabola '!H81</f>
        <v>346</v>
      </c>
      <c r="F80" s="15">
        <f>'[1]DPS Dinduiraye '!H81</f>
        <v>1500</v>
      </c>
      <c r="G80" s="8">
        <f>'[1]DPS Faranah '!H81</f>
        <v>758.42467769566463</v>
      </c>
      <c r="H80" s="8">
        <f>'[1]DPS Kissidougou '!H81</f>
        <v>476</v>
      </c>
      <c r="I80" s="9">
        <f t="shared" si="2"/>
        <v>3080.4246776956647</v>
      </c>
      <c r="J80" s="10">
        <v>2500</v>
      </c>
      <c r="K80" s="10">
        <f t="shared" si="3"/>
        <v>7701061.6942391619</v>
      </c>
    </row>
    <row r="81" spans="1:11" s="4" customFormat="1" ht="21.75" customHeight="1" x14ac:dyDescent="0.35">
      <c r="A81" s="7">
        <v>74</v>
      </c>
      <c r="B81" s="22" t="s">
        <v>97</v>
      </c>
      <c r="C81" s="22" t="s">
        <v>99</v>
      </c>
      <c r="D81" s="23" t="s">
        <v>60</v>
      </c>
      <c r="E81" s="8">
        <f>'[1]DPS Dabola '!H82</f>
        <v>22419.418758256274</v>
      </c>
      <c r="F81" s="15">
        <f>'[1]DPS Dinduiraye '!H82</f>
        <v>0</v>
      </c>
      <c r="G81" s="8">
        <f>'[1]DPS Faranah '!H82</f>
        <v>4696.060759493671</v>
      </c>
      <c r="H81" s="8">
        <f>'[1]DPS Kissidougou '!H82</f>
        <v>41850.909090909088</v>
      </c>
      <c r="I81" s="9">
        <f t="shared" si="2"/>
        <v>68966.388608659036</v>
      </c>
      <c r="J81" s="10">
        <v>65</v>
      </c>
      <c r="K81" s="10">
        <f t="shared" si="3"/>
        <v>4482815.259562837</v>
      </c>
    </row>
    <row r="82" spans="1:11" s="4" customFormat="1" ht="21.75" customHeight="1" x14ac:dyDescent="0.35">
      <c r="A82" s="7">
        <v>75</v>
      </c>
      <c r="B82" s="22" t="s">
        <v>44</v>
      </c>
      <c r="C82" s="22" t="s">
        <v>123</v>
      </c>
      <c r="D82" s="23" t="s">
        <v>68</v>
      </c>
      <c r="E82" s="8">
        <f>'[1]DPS Dabola '!H83</f>
        <v>0</v>
      </c>
      <c r="F82" s="15">
        <f>'[1]DPS Dinduiraye '!H83</f>
        <v>4.5</v>
      </c>
      <c r="G82" s="8">
        <f>'[1]DPS Faranah '!H83</f>
        <v>16</v>
      </c>
      <c r="H82" s="8">
        <f>'[1]DPS Kissidougou '!H83</f>
        <v>25.717948717948715</v>
      </c>
      <c r="I82" s="9">
        <f t="shared" si="2"/>
        <v>46.217948717948715</v>
      </c>
      <c r="J82" s="10">
        <v>3100</v>
      </c>
      <c r="K82" s="10">
        <f t="shared" si="3"/>
        <v>143275.64102564103</v>
      </c>
    </row>
    <row r="83" spans="1:11" s="4" customFormat="1" ht="21.75" customHeight="1" x14ac:dyDescent="0.35">
      <c r="A83" s="7">
        <v>76</v>
      </c>
      <c r="B83" s="22" t="s">
        <v>45</v>
      </c>
      <c r="C83" s="48"/>
      <c r="D83" s="23" t="s">
        <v>46</v>
      </c>
      <c r="E83" s="8">
        <f>'[1]DPS Dabola '!H84</f>
        <v>0</v>
      </c>
      <c r="F83" s="15">
        <f>'[1]DPS Dinduiraye '!H84</f>
        <v>2250</v>
      </c>
      <c r="G83" s="8">
        <f>'[1]DPS Faranah '!H84</f>
        <v>0</v>
      </c>
      <c r="H83" s="8">
        <f>'[1]DPS Kissidougou '!H84</f>
        <v>0</v>
      </c>
      <c r="I83" s="9">
        <f t="shared" si="2"/>
        <v>2250</v>
      </c>
      <c r="J83" s="49"/>
      <c r="K83" s="10">
        <f t="shared" si="3"/>
        <v>0</v>
      </c>
    </row>
    <row r="84" spans="1:11" s="4" customFormat="1" ht="21.75" customHeight="1" x14ac:dyDescent="0.35">
      <c r="A84" s="7">
        <v>77</v>
      </c>
      <c r="B84" s="22" t="s">
        <v>47</v>
      </c>
      <c r="C84" s="48"/>
      <c r="D84" s="23" t="s">
        <v>46</v>
      </c>
      <c r="E84" s="8">
        <f>'[1]DPS Dabola '!H85</f>
        <v>0</v>
      </c>
      <c r="F84" s="15">
        <f>'[1]DPS Dinduiraye '!H85</f>
        <v>900</v>
      </c>
      <c r="G84" s="8">
        <f>'[1]DPS Faranah '!H85</f>
        <v>0</v>
      </c>
      <c r="H84" s="8">
        <f>'[1]DPS Kissidougou '!H85</f>
        <v>0</v>
      </c>
      <c r="I84" s="9">
        <f t="shared" si="2"/>
        <v>900</v>
      </c>
      <c r="J84" s="49"/>
      <c r="K84" s="10">
        <f t="shared" si="3"/>
        <v>0</v>
      </c>
    </row>
    <row r="85" spans="1:11" s="4" customFormat="1" ht="21.75" customHeight="1" x14ac:dyDescent="0.35">
      <c r="A85" s="7">
        <v>78</v>
      </c>
      <c r="B85" s="22" t="s">
        <v>112</v>
      </c>
      <c r="C85" s="22" t="s">
        <v>111</v>
      </c>
      <c r="D85" s="23" t="s">
        <v>60</v>
      </c>
      <c r="E85" s="8">
        <f>'[1]DPS Dabola '!H86</f>
        <v>512</v>
      </c>
      <c r="F85" s="15">
        <f>'[1]DPS Dinduiraye '!H86</f>
        <v>1500</v>
      </c>
      <c r="G85" s="8">
        <f>'[1]DPS Faranah '!H86</f>
        <v>2756.0907116073481</v>
      </c>
      <c r="H85" s="8">
        <f>'[1]DPS Kissidougou '!H86</f>
        <v>0</v>
      </c>
      <c r="I85" s="9">
        <f t="shared" si="2"/>
        <v>4768.0907116073486</v>
      </c>
      <c r="J85" s="10">
        <v>91</v>
      </c>
      <c r="K85" s="10">
        <f t="shared" si="3"/>
        <v>433896.2547562687</v>
      </c>
    </row>
    <row r="86" spans="1:11" s="4" customFormat="1" ht="21.75" customHeight="1" x14ac:dyDescent="0.35">
      <c r="A86" s="55" t="s">
        <v>48</v>
      </c>
      <c r="B86" s="56"/>
      <c r="C86" s="56"/>
      <c r="D86" s="56"/>
      <c r="E86" s="56"/>
      <c r="F86" s="56"/>
      <c r="G86" s="56"/>
      <c r="H86" s="56"/>
      <c r="I86" s="56"/>
      <c r="J86" s="57"/>
      <c r="K86" s="11">
        <f>SUM(K8:K85)</f>
        <v>1143825119.0768108</v>
      </c>
    </row>
  </sheetData>
  <mergeCells count="2">
    <mergeCell ref="A86:J86"/>
    <mergeCell ref="A3:K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6"/>
  <sheetViews>
    <sheetView zoomScaleNormal="100" workbookViewId="0">
      <selection activeCell="A3" sqref="A3:L3"/>
    </sheetView>
  </sheetViews>
  <sheetFormatPr baseColWidth="10" defaultColWidth="11.44140625" defaultRowHeight="20.100000000000001" customHeight="1" x14ac:dyDescent="0.35"/>
  <cols>
    <col min="1" max="1" width="7.88671875" style="1" customWidth="1"/>
    <col min="2" max="2" width="56.5546875" style="1" customWidth="1"/>
    <col min="3" max="3" width="22.6640625" style="1" customWidth="1"/>
    <col min="4" max="4" width="13.109375" style="1" hidden="1" customWidth="1"/>
    <col min="5" max="5" width="16.109375" style="1" customWidth="1"/>
    <col min="6" max="6" width="18.44140625" style="1" customWidth="1"/>
    <col min="7" max="7" width="17.33203125" style="1" customWidth="1"/>
    <col min="8" max="9" width="20.33203125" style="1" customWidth="1"/>
    <col min="10" max="10" width="14.5546875" style="1" customWidth="1"/>
    <col min="11" max="11" width="23.5546875" style="1" customWidth="1"/>
    <col min="12" max="12" width="25.109375" style="1" customWidth="1"/>
    <col min="13" max="16384" width="11.44140625" style="1"/>
  </cols>
  <sheetData>
    <row r="3" spans="1:12" s="12" customFormat="1" ht="21.75" customHeight="1" x14ac:dyDescent="0.35">
      <c r="A3" s="70" t="s">
        <v>0</v>
      </c>
      <c r="B3" s="70"/>
      <c r="C3" s="70"/>
      <c r="D3" s="70"/>
      <c r="E3" s="70"/>
      <c r="F3" s="70"/>
      <c r="G3" s="70"/>
      <c r="H3" s="70"/>
      <c r="I3" s="70"/>
      <c r="J3" s="70"/>
      <c r="K3" s="70"/>
      <c r="L3" s="70"/>
    </row>
    <row r="4" spans="1:12" s="12" customFormat="1" ht="21.75" customHeight="1" x14ac:dyDescent="0.3">
      <c r="A4" s="27"/>
      <c r="B4" s="27"/>
      <c r="C4" s="27"/>
      <c r="D4" s="27"/>
      <c r="E4" s="27"/>
      <c r="F4" s="47"/>
      <c r="G4" s="27"/>
      <c r="H4" s="27"/>
      <c r="I4" s="27"/>
      <c r="J4" s="27"/>
    </row>
    <row r="5" spans="1:12" s="12" customFormat="1" ht="21.75" customHeight="1" x14ac:dyDescent="0.3">
      <c r="A5" s="27"/>
      <c r="B5" s="27"/>
      <c r="C5" s="27"/>
      <c r="D5" s="27"/>
      <c r="E5" s="27"/>
      <c r="F5" s="47"/>
      <c r="G5" s="27"/>
      <c r="H5" s="27"/>
      <c r="I5" s="27"/>
      <c r="J5" s="27"/>
    </row>
    <row r="6" spans="1:12" s="12" customFormat="1" ht="21.75" customHeight="1" x14ac:dyDescent="0.3">
      <c r="D6" s="13"/>
    </row>
    <row r="7" spans="1:12" s="31" customFormat="1" ht="33.75" customHeight="1" x14ac:dyDescent="0.3">
      <c r="A7" s="32" t="s">
        <v>1</v>
      </c>
      <c r="B7" s="32" t="s">
        <v>2</v>
      </c>
      <c r="C7" s="32" t="s">
        <v>98</v>
      </c>
      <c r="D7" s="32" t="s">
        <v>3</v>
      </c>
      <c r="E7" s="32" t="s">
        <v>4</v>
      </c>
      <c r="F7" s="32" t="s">
        <v>5</v>
      </c>
      <c r="G7" s="32" t="s">
        <v>6</v>
      </c>
      <c r="H7" s="32" t="s">
        <v>7</v>
      </c>
      <c r="I7" s="32" t="s">
        <v>8</v>
      </c>
      <c r="J7" s="32" t="s">
        <v>9</v>
      </c>
      <c r="K7" s="33" t="s">
        <v>10</v>
      </c>
      <c r="L7" s="29" t="s">
        <v>11</v>
      </c>
    </row>
    <row r="8" spans="1:12" s="12" customFormat="1" ht="21.75" customHeight="1" x14ac:dyDescent="0.35">
      <c r="A8" s="14">
        <v>1</v>
      </c>
      <c r="B8" s="22" t="s">
        <v>59</v>
      </c>
      <c r="C8" s="22" t="s">
        <v>99</v>
      </c>
      <c r="D8" s="23" t="s">
        <v>60</v>
      </c>
      <c r="E8" s="15">
        <f>'[2]DPS Mali '!H9</f>
        <v>406017.86436285102</v>
      </c>
      <c r="F8" s="15">
        <f>'[2]DPS Lélouma'!H9</f>
        <v>427783.51986293844</v>
      </c>
      <c r="G8" s="15">
        <f>'[2]DPSLabe '!H9</f>
        <v>50460</v>
      </c>
      <c r="H8" s="15">
        <f>'[2]DPSKoubia '!H9</f>
        <v>75432</v>
      </c>
      <c r="I8" s="15">
        <f>'[2]DPS Tougué '!H9</f>
        <v>132932.80000000002</v>
      </c>
      <c r="J8" s="16">
        <f>E8+F8+G8+H8+I8</f>
        <v>1092626.1842257895</v>
      </c>
      <c r="K8" s="17">
        <v>30.6</v>
      </c>
      <c r="L8" s="18">
        <f>J8*K8</f>
        <v>33434361.237309162</v>
      </c>
    </row>
    <row r="9" spans="1:12" s="12" customFormat="1" ht="21.75" customHeight="1" x14ac:dyDescent="0.35">
      <c r="A9" s="14">
        <v>2</v>
      </c>
      <c r="B9" s="22" t="s">
        <v>61</v>
      </c>
      <c r="C9" s="22" t="s">
        <v>99</v>
      </c>
      <c r="D9" s="23" t="s">
        <v>60</v>
      </c>
      <c r="E9" s="15">
        <f>'[2]DPS Mali '!H10</f>
        <v>196664.5078125</v>
      </c>
      <c r="F9" s="15">
        <f>'[2]DPS Lélouma'!H10</f>
        <v>60000</v>
      </c>
      <c r="G9" s="15">
        <f>'[2]DPSLabe '!H10</f>
        <v>51120</v>
      </c>
      <c r="H9" s="15">
        <f>'[2]DPSKoubia '!H10</f>
        <v>50349.700598802396</v>
      </c>
      <c r="I9" s="15">
        <f>'[2]DPS Tougué '!H10</f>
        <v>0</v>
      </c>
      <c r="J9" s="16">
        <f t="shared" ref="J9:J72" si="0">E9+F9+G9+H9+I9</f>
        <v>358134.20841130242</v>
      </c>
      <c r="K9" s="17">
        <v>32.4</v>
      </c>
      <c r="L9" s="18">
        <f t="shared" ref="L9:L72" si="1">J9*K9</f>
        <v>11603548.352526197</v>
      </c>
    </row>
    <row r="10" spans="1:12" s="12" customFormat="1" ht="32.25" customHeight="1" x14ac:dyDescent="0.35">
      <c r="A10" s="14">
        <v>3</v>
      </c>
      <c r="B10" s="22" t="s">
        <v>62</v>
      </c>
      <c r="C10" s="22" t="s">
        <v>108</v>
      </c>
      <c r="D10" s="23" t="s">
        <v>53</v>
      </c>
      <c r="E10" s="15">
        <f>'[2]DPS Mali '!H11</f>
        <v>157.29639889196676</v>
      </c>
      <c r="F10" s="15">
        <f>'[2]DPS Lélouma'!H11</f>
        <v>672.5776031434184</v>
      </c>
      <c r="G10" s="15">
        <f>'[2]DPSLabe '!H11</f>
        <v>297</v>
      </c>
      <c r="H10" s="15">
        <f>'[2]DPSKoubia '!H11</f>
        <v>182</v>
      </c>
      <c r="I10" s="15">
        <f>'[2]DPS Tougué '!H11</f>
        <v>60</v>
      </c>
      <c r="J10" s="16">
        <f t="shared" si="0"/>
        <v>1368.8740020353853</v>
      </c>
      <c r="K10" s="17">
        <v>3497</v>
      </c>
      <c r="L10" s="18">
        <f t="shared" si="1"/>
        <v>4786952.3851177422</v>
      </c>
    </row>
    <row r="11" spans="1:12" s="12" customFormat="1" ht="21.75" customHeight="1" x14ac:dyDescent="0.3">
      <c r="A11" s="14">
        <v>4</v>
      </c>
      <c r="B11" s="22" t="s">
        <v>63</v>
      </c>
      <c r="C11" s="22" t="s">
        <v>119</v>
      </c>
      <c r="D11" s="23" t="s">
        <v>12</v>
      </c>
      <c r="E11" s="15">
        <f>'[2]DPS Mali '!H12</f>
        <v>4729.8343249427917</v>
      </c>
      <c r="F11" s="15">
        <f>'[2]DPS Lélouma'!H12</f>
        <v>1500.6681440443213</v>
      </c>
      <c r="G11" s="15">
        <f>'[2]DPSLabe '!H12</f>
        <v>26088</v>
      </c>
      <c r="H11" s="15">
        <f>'[2]DPSKoubia '!H12</f>
        <v>3150</v>
      </c>
      <c r="I11" s="15">
        <f>'[2]DPS Tougué '!H12</f>
        <v>10276.905311778291</v>
      </c>
      <c r="J11" s="16">
        <f t="shared" si="0"/>
        <v>45745.407780765403</v>
      </c>
      <c r="K11" s="49"/>
      <c r="L11" s="18">
        <f t="shared" si="1"/>
        <v>0</v>
      </c>
    </row>
    <row r="12" spans="1:12" s="12" customFormat="1" ht="21.75" customHeight="1" x14ac:dyDescent="0.3">
      <c r="A12" s="14">
        <v>5</v>
      </c>
      <c r="B12" s="22" t="s">
        <v>64</v>
      </c>
      <c r="C12" s="22" t="s">
        <v>117</v>
      </c>
      <c r="D12" s="23" t="s">
        <v>12</v>
      </c>
      <c r="E12" s="15">
        <f>'[2]DPS Mali '!H13</f>
        <v>2772</v>
      </c>
      <c r="F12" s="15">
        <f>'[2]DPS Lélouma'!H13</f>
        <v>682.12188365650968</v>
      </c>
      <c r="G12" s="15">
        <f>'[2]DPSLabe '!H13</f>
        <v>6786</v>
      </c>
      <c r="H12" s="15">
        <f>'[2]DPSKoubia '!H13</f>
        <v>2796</v>
      </c>
      <c r="I12" s="15">
        <f>'[2]DPS Tougué '!H13</f>
        <v>7844.0753424657541</v>
      </c>
      <c r="J12" s="16">
        <f t="shared" si="0"/>
        <v>20880.197226122262</v>
      </c>
      <c r="K12" s="49"/>
      <c r="L12" s="18">
        <f t="shared" si="1"/>
        <v>0</v>
      </c>
    </row>
    <row r="13" spans="1:12" s="12" customFormat="1" ht="21.75" customHeight="1" x14ac:dyDescent="0.3">
      <c r="A13" s="14">
        <v>6</v>
      </c>
      <c r="B13" s="22" t="s">
        <v>65</v>
      </c>
      <c r="C13" s="22" t="s">
        <v>116</v>
      </c>
      <c r="D13" s="23" t="s">
        <v>12</v>
      </c>
      <c r="E13" s="15">
        <f>'[2]DPS Mali '!H14</f>
        <v>3306</v>
      </c>
      <c r="F13" s="15">
        <f>'[2]DPS Lélouma'!H14</f>
        <v>1623.1615500754908</v>
      </c>
      <c r="G13" s="15">
        <f>'[2]DPSLabe '!H14</f>
        <v>30699</v>
      </c>
      <c r="H13" s="15">
        <f>'[2]DPSKoubia '!H14</f>
        <v>3618</v>
      </c>
      <c r="I13" s="15">
        <f>'[2]DPS Tougué '!H14</f>
        <v>8631.3043478260861</v>
      </c>
      <c r="J13" s="16">
        <f t="shared" si="0"/>
        <v>47877.46589790158</v>
      </c>
      <c r="K13" s="49"/>
      <c r="L13" s="18">
        <f t="shared" si="1"/>
        <v>0</v>
      </c>
    </row>
    <row r="14" spans="1:12" s="12" customFormat="1" ht="21.75" customHeight="1" x14ac:dyDescent="0.3">
      <c r="A14" s="14">
        <v>7</v>
      </c>
      <c r="B14" s="22" t="s">
        <v>66</v>
      </c>
      <c r="C14" s="22" t="s">
        <v>120</v>
      </c>
      <c r="D14" s="23" t="s">
        <v>12</v>
      </c>
      <c r="E14" s="15">
        <f>'[2]DPS Mali '!H15</f>
        <v>14202</v>
      </c>
      <c r="F14" s="15">
        <f>'[2]DPS Lélouma'!H15</f>
        <v>1460.9189189189192</v>
      </c>
      <c r="G14" s="15">
        <f>'[2]DPSLabe '!H15</f>
        <v>60189</v>
      </c>
      <c r="H14" s="15">
        <f>'[2]DPSKoubia '!H15</f>
        <v>3567</v>
      </c>
      <c r="I14" s="15">
        <f>'[2]DPS Tougué '!H15</f>
        <v>8802.7946127946125</v>
      </c>
      <c r="J14" s="16">
        <f t="shared" si="0"/>
        <v>88221.713531713525</v>
      </c>
      <c r="K14" s="49"/>
      <c r="L14" s="18">
        <f t="shared" si="1"/>
        <v>0</v>
      </c>
    </row>
    <row r="15" spans="1:12" s="12" customFormat="1" ht="21.75" customHeight="1" x14ac:dyDescent="0.3">
      <c r="A15" s="14">
        <v>8</v>
      </c>
      <c r="B15" s="22" t="s">
        <v>13</v>
      </c>
      <c r="C15" s="22" t="s">
        <v>99</v>
      </c>
      <c r="D15" s="23" t="s">
        <v>60</v>
      </c>
      <c r="E15" s="15">
        <f>'[2]DPS Mali '!H16</f>
        <v>236727.30446194229</v>
      </c>
      <c r="F15" s="15">
        <f>'[2]DPS Lélouma'!H16</f>
        <v>64101.175314036038</v>
      </c>
      <c r="G15" s="15">
        <f>'[2]DPSLabe '!H16</f>
        <v>60485.029940119755</v>
      </c>
      <c r="H15" s="15">
        <f>'[2]DPSKoubia '!H16</f>
        <v>63868.790322580637</v>
      </c>
      <c r="I15" s="15">
        <f>'[2]DPS Tougué '!H16</f>
        <v>94233.333333333328</v>
      </c>
      <c r="J15" s="16">
        <f t="shared" si="0"/>
        <v>519415.633372012</v>
      </c>
      <c r="K15" s="17">
        <v>300</v>
      </c>
      <c r="L15" s="18">
        <f t="shared" si="1"/>
        <v>155824690.01160359</v>
      </c>
    </row>
    <row r="16" spans="1:12" s="12" customFormat="1" ht="21.75" customHeight="1" x14ac:dyDescent="0.3">
      <c r="A16" s="14">
        <v>9</v>
      </c>
      <c r="B16" s="22" t="s">
        <v>67</v>
      </c>
      <c r="C16" s="22" t="s">
        <v>99</v>
      </c>
      <c r="D16" s="23" t="s">
        <v>60</v>
      </c>
      <c r="E16" s="15">
        <f>'[2]DPS Mali '!H17</f>
        <v>42822</v>
      </c>
      <c r="F16" s="15">
        <f>'[2]DPS Lélouma'!H17</f>
        <v>14222.588901472252</v>
      </c>
      <c r="G16" s="15">
        <f>'[2]DPSLabe '!H17</f>
        <v>52800</v>
      </c>
      <c r="H16" s="15">
        <f>'[2]DPSKoubia '!H17</f>
        <v>25380</v>
      </c>
      <c r="I16" s="15">
        <f>'[2]DPS Tougué '!H17</f>
        <v>48262.5</v>
      </c>
      <c r="J16" s="16">
        <f t="shared" si="0"/>
        <v>183487.08890147225</v>
      </c>
      <c r="K16" s="17">
        <v>224</v>
      </c>
      <c r="L16" s="18">
        <f t="shared" si="1"/>
        <v>41101107.913929783</v>
      </c>
    </row>
    <row r="17" spans="1:12" s="12" customFormat="1" ht="21.75" customHeight="1" x14ac:dyDescent="0.3">
      <c r="A17" s="14">
        <v>10</v>
      </c>
      <c r="B17" s="22" t="s">
        <v>14</v>
      </c>
      <c r="C17" s="22" t="s">
        <v>102</v>
      </c>
      <c r="D17" s="23" t="s">
        <v>68</v>
      </c>
      <c r="E17" s="15">
        <f>'[2]DPS Mali '!H18</f>
        <v>6864.1070938215116</v>
      </c>
      <c r="F17" s="15">
        <f>'[2]DPS Lélouma'!H18</f>
        <v>2925.2752941176468</v>
      </c>
      <c r="G17" s="15">
        <f>'[2]DPSLabe '!H18</f>
        <v>7884</v>
      </c>
      <c r="H17" s="15">
        <f>'[2]DPSKoubia '!H18</f>
        <v>5145</v>
      </c>
      <c r="I17" s="15">
        <f>'[2]DPS Tougué '!H18</f>
        <v>15309</v>
      </c>
      <c r="J17" s="16">
        <f t="shared" si="0"/>
        <v>38127.382387939157</v>
      </c>
      <c r="K17" s="17">
        <v>1600</v>
      </c>
      <c r="L17" s="18">
        <f t="shared" si="1"/>
        <v>61003811.82070265</v>
      </c>
    </row>
    <row r="18" spans="1:12" s="12" customFormat="1" ht="21.75" customHeight="1" x14ac:dyDescent="0.3">
      <c r="A18" s="14">
        <v>11</v>
      </c>
      <c r="B18" s="22" t="s">
        <v>54</v>
      </c>
      <c r="C18" s="48"/>
      <c r="D18" s="23" t="s">
        <v>15</v>
      </c>
      <c r="E18" s="15">
        <f>'[2]DPS Mali '!H19</f>
        <v>62271</v>
      </c>
      <c r="F18" s="15">
        <f>'[2]DPS Lélouma'!H19</f>
        <v>0</v>
      </c>
      <c r="G18" s="15">
        <f>'[2]DPSLabe '!H19</f>
        <v>194100</v>
      </c>
      <c r="H18" s="15">
        <f>'[2]DPSKoubia '!H19</f>
        <v>89094</v>
      </c>
      <c r="I18" s="15">
        <f>'[2]DPS Tougué '!H19</f>
        <v>68406</v>
      </c>
      <c r="J18" s="16">
        <f t="shared" si="0"/>
        <v>413871</v>
      </c>
      <c r="K18" s="49"/>
      <c r="L18" s="18">
        <f t="shared" si="1"/>
        <v>0</v>
      </c>
    </row>
    <row r="19" spans="1:12" s="12" customFormat="1" ht="21.75" customHeight="1" x14ac:dyDescent="0.3">
      <c r="A19" s="14">
        <v>12</v>
      </c>
      <c r="B19" s="22" t="s">
        <v>16</v>
      </c>
      <c r="C19" s="22" t="s">
        <v>99</v>
      </c>
      <c r="D19" s="23" t="s">
        <v>60</v>
      </c>
      <c r="E19" s="15">
        <f>'[2]DPS Mali '!H20</f>
        <v>264.99200000000008</v>
      </c>
      <c r="F19" s="15">
        <f>'[2]DPS Lélouma'!H20</f>
        <v>0</v>
      </c>
      <c r="G19" s="15">
        <f>'[2]DPSLabe '!H20</f>
        <v>1560.9911054637864</v>
      </c>
      <c r="H19" s="15">
        <f>'[2]DPSKoubia '!H20</f>
        <v>1747.9207920792078</v>
      </c>
      <c r="I19" s="15">
        <f>'[2]DPS Tougué '!H20</f>
        <v>0</v>
      </c>
      <c r="J19" s="16">
        <f t="shared" si="0"/>
        <v>3573.9038975429944</v>
      </c>
      <c r="K19" s="17">
        <v>1200</v>
      </c>
      <c r="L19" s="18">
        <f t="shared" si="1"/>
        <v>4288684.6770515935</v>
      </c>
    </row>
    <row r="20" spans="1:12" s="12" customFormat="1" ht="21.75" customHeight="1" x14ac:dyDescent="0.3">
      <c r="A20" s="14">
        <v>13</v>
      </c>
      <c r="B20" s="22" t="s">
        <v>17</v>
      </c>
      <c r="C20" s="22" t="s">
        <v>102</v>
      </c>
      <c r="D20" s="23" t="s">
        <v>68</v>
      </c>
      <c r="E20" s="15">
        <f>'[2]DPS Mali '!H21</f>
        <v>1319.4382632293082</v>
      </c>
      <c r="F20" s="15">
        <f>'[2]DPS Lélouma'!H21</f>
        <v>1928.7337602927721</v>
      </c>
      <c r="G20" s="15">
        <f>'[2]DPSLabe '!H21</f>
        <v>15326.692913385827</v>
      </c>
      <c r="H20" s="15">
        <f>'[2]DPSKoubia '!H21</f>
        <v>597</v>
      </c>
      <c r="I20" s="15">
        <f>'[2]DPS Tougué '!H21</f>
        <v>2415.2201257861643</v>
      </c>
      <c r="J20" s="16">
        <f t="shared" si="0"/>
        <v>21587.08506269407</v>
      </c>
      <c r="K20" s="17">
        <v>1584</v>
      </c>
      <c r="L20" s="18">
        <f t="shared" si="1"/>
        <v>34193942.739307404</v>
      </c>
    </row>
    <row r="21" spans="1:12" s="12" customFormat="1" ht="21.75" customHeight="1" x14ac:dyDescent="0.3">
      <c r="A21" s="14">
        <v>14</v>
      </c>
      <c r="B21" s="22" t="s">
        <v>18</v>
      </c>
      <c r="C21" s="22" t="s">
        <v>102</v>
      </c>
      <c r="D21" s="23" t="s">
        <v>68</v>
      </c>
      <c r="E21" s="15">
        <f>'[2]DPS Mali '!H22</f>
        <v>5262.0420868040328</v>
      </c>
      <c r="F21" s="15">
        <f>'[2]DPS Lélouma'!H22</f>
        <v>2298.2142857142858</v>
      </c>
      <c r="G21" s="15">
        <f>'[2]DPSLabe '!H22</f>
        <v>11040</v>
      </c>
      <c r="H21" s="15">
        <f>'[2]DPSKoubia '!H22</f>
        <v>1752</v>
      </c>
      <c r="I21" s="15">
        <f>'[2]DPS Tougué '!H22</f>
        <v>3773.0101302460207</v>
      </c>
      <c r="J21" s="16">
        <f t="shared" si="0"/>
        <v>24125.266502764342</v>
      </c>
      <c r="K21" s="17">
        <v>3436</v>
      </c>
      <c r="L21" s="18">
        <f t="shared" si="1"/>
        <v>82894415.703498274</v>
      </c>
    </row>
    <row r="22" spans="1:12" s="12" customFormat="1" ht="21.75" customHeight="1" x14ac:dyDescent="0.3">
      <c r="A22" s="14">
        <v>15</v>
      </c>
      <c r="B22" s="22" t="s">
        <v>69</v>
      </c>
      <c r="C22" s="22" t="s">
        <v>121</v>
      </c>
      <c r="D22" s="23" t="s">
        <v>68</v>
      </c>
      <c r="E22" s="15">
        <f>'[2]DPS Mali '!H23</f>
        <v>131.58778625954199</v>
      </c>
      <c r="F22" s="15">
        <f>'[2]DPS Lélouma'!H23</f>
        <v>0</v>
      </c>
      <c r="G22" s="15">
        <f>'[2]DPSLabe '!H23</f>
        <v>252</v>
      </c>
      <c r="H22" s="15">
        <f>'[2]DPSKoubia '!H23</f>
        <v>0</v>
      </c>
      <c r="I22" s="15">
        <f>'[2]DPS Tougué '!H23</f>
        <v>42.857142857142854</v>
      </c>
      <c r="J22" s="16">
        <f t="shared" si="0"/>
        <v>426.44492911668482</v>
      </c>
      <c r="K22" s="17">
        <v>43470</v>
      </c>
      <c r="L22" s="18">
        <f t="shared" si="1"/>
        <v>18537561.068702288</v>
      </c>
    </row>
    <row r="23" spans="1:12" s="12" customFormat="1" ht="21.75" customHeight="1" x14ac:dyDescent="0.3">
      <c r="A23" s="14">
        <v>16</v>
      </c>
      <c r="B23" s="22" t="s">
        <v>70</v>
      </c>
      <c r="C23" s="22" t="s">
        <v>99</v>
      </c>
      <c r="D23" s="23" t="s">
        <v>60</v>
      </c>
      <c r="E23" s="15">
        <f>'[2]DPS Mali '!H24</f>
        <v>8037.988636363636</v>
      </c>
      <c r="F23" s="15">
        <f>'[2]DPS Lélouma'!H24</f>
        <v>16025.058823529413</v>
      </c>
      <c r="G23" s="15">
        <f>'[2]DPSLabe '!H24</f>
        <v>7665.4960629921261</v>
      </c>
      <c r="H23" s="15">
        <f>'[2]DPSKoubia '!H24</f>
        <v>19377</v>
      </c>
      <c r="I23" s="15">
        <f>'[2]DPS Tougué '!H24</f>
        <v>5000</v>
      </c>
      <c r="J23" s="16">
        <f t="shared" si="0"/>
        <v>56105.543522885171</v>
      </c>
      <c r="K23" s="17">
        <v>428</v>
      </c>
      <c r="L23" s="18">
        <f t="shared" si="1"/>
        <v>24013172.627794854</v>
      </c>
    </row>
    <row r="24" spans="1:12" s="12" customFormat="1" ht="21.75" customHeight="1" x14ac:dyDescent="0.3">
      <c r="A24" s="14">
        <v>17</v>
      </c>
      <c r="B24" s="22" t="s">
        <v>19</v>
      </c>
      <c r="C24" s="22" t="s">
        <v>102</v>
      </c>
      <c r="D24" s="23" t="s">
        <v>68</v>
      </c>
      <c r="E24" s="15">
        <f>'[2]DPS Mali '!H25</f>
        <v>5660.2000000000007</v>
      </c>
      <c r="F24" s="15">
        <f>'[2]DPS Lélouma'!H25</f>
        <v>0</v>
      </c>
      <c r="G24" s="15">
        <f>'[2]DPSLabe '!H25</f>
        <v>2475.5667506297227</v>
      </c>
      <c r="H24" s="15">
        <f>'[2]DPSKoubia '!H25</f>
        <v>2679.7105263157896</v>
      </c>
      <c r="I24" s="15">
        <f>'[2]DPS Tougué '!H25</f>
        <v>935.41899441340775</v>
      </c>
      <c r="J24" s="16">
        <f t="shared" si="0"/>
        <v>11750.896271358921</v>
      </c>
      <c r="K24" s="17">
        <v>3400</v>
      </c>
      <c r="L24" s="18">
        <f t="shared" si="1"/>
        <v>39953047.322620332</v>
      </c>
    </row>
    <row r="25" spans="1:12" s="12" customFormat="1" ht="21.75" customHeight="1" x14ac:dyDescent="0.35">
      <c r="A25" s="14">
        <v>18</v>
      </c>
      <c r="B25" s="22" t="s">
        <v>20</v>
      </c>
      <c r="C25" s="22" t="s">
        <v>99</v>
      </c>
      <c r="D25" s="23" t="s">
        <v>71</v>
      </c>
      <c r="E25" s="15">
        <f>'[2]DPS Mali '!H26</f>
        <v>0</v>
      </c>
      <c r="F25" s="15">
        <f>'[2]DPS Lélouma'!H26</f>
        <v>66.364640883977856</v>
      </c>
      <c r="G25" s="15">
        <f>'[2]DPSLabe '!H26</f>
        <v>5203.2489312726075</v>
      </c>
      <c r="H25" s="15">
        <f>'[2]DPSKoubia '!H26</f>
        <v>0</v>
      </c>
      <c r="I25" s="15">
        <f>'[2]DPS Tougué '!H26</f>
        <v>0</v>
      </c>
      <c r="J25" s="16">
        <f t="shared" si="0"/>
        <v>5269.6135721565852</v>
      </c>
      <c r="K25" s="17">
        <v>150</v>
      </c>
      <c r="L25" s="18">
        <f t="shared" si="1"/>
        <v>790442.03582348779</v>
      </c>
    </row>
    <row r="26" spans="1:12" s="12" customFormat="1" ht="32.25" customHeight="1" x14ac:dyDescent="0.35">
      <c r="A26" s="14">
        <v>19</v>
      </c>
      <c r="B26" s="22" t="s">
        <v>72</v>
      </c>
      <c r="C26" s="22" t="s">
        <v>121</v>
      </c>
      <c r="D26" s="23" t="s">
        <v>68</v>
      </c>
      <c r="E26" s="15">
        <f>'[2]DPS Mali '!H27</f>
        <v>146.66551872578563</v>
      </c>
      <c r="F26" s="15">
        <f>'[2]DPS Lélouma'!H27</f>
        <v>75.173913043478265</v>
      </c>
      <c r="G26" s="15">
        <f>'[2]DPSLabe '!H27</f>
        <v>381</v>
      </c>
      <c r="H26" s="15">
        <f>'[2]DPSKoubia '!H27</f>
        <v>138</v>
      </c>
      <c r="I26" s="15">
        <f>'[2]DPS Tougué '!H27</f>
        <v>60.000000000000043</v>
      </c>
      <c r="J26" s="16">
        <f t="shared" si="0"/>
        <v>800.83943176926391</v>
      </c>
      <c r="K26" s="17">
        <v>56000</v>
      </c>
      <c r="L26" s="18">
        <f t="shared" si="1"/>
        <v>44847008.17907878</v>
      </c>
    </row>
    <row r="27" spans="1:12" s="12" customFormat="1" ht="21.75" customHeight="1" x14ac:dyDescent="0.35">
      <c r="A27" s="14">
        <v>20</v>
      </c>
      <c r="B27" s="22" t="s">
        <v>21</v>
      </c>
      <c r="C27" s="22" t="s">
        <v>125</v>
      </c>
      <c r="D27" s="23" t="s">
        <v>53</v>
      </c>
      <c r="E27" s="15">
        <f>'[2]DPS Mali '!H28</f>
        <v>0</v>
      </c>
      <c r="F27" s="15">
        <f>'[2]DPS Lélouma'!H28</f>
        <v>0</v>
      </c>
      <c r="G27" s="15">
        <f>'[2]DPSLabe '!H28</f>
        <v>7914.0047021943574</v>
      </c>
      <c r="H27" s="15">
        <f>'[2]DPSKoubia '!H28</f>
        <v>0</v>
      </c>
      <c r="I27" s="15">
        <f>'[2]DPS Tougué '!H28</f>
        <v>0</v>
      </c>
      <c r="J27" s="16">
        <f t="shared" si="0"/>
        <v>7914.0047021943574</v>
      </c>
      <c r="K27" s="49"/>
      <c r="L27" s="18">
        <f t="shared" si="1"/>
        <v>0</v>
      </c>
    </row>
    <row r="28" spans="1:12" s="12" customFormat="1" ht="21.75" customHeight="1" x14ac:dyDescent="0.35">
      <c r="A28" s="14">
        <v>21</v>
      </c>
      <c r="B28" s="22" t="s">
        <v>73</v>
      </c>
      <c r="C28" s="22" t="s">
        <v>126</v>
      </c>
      <c r="D28" s="23" t="s">
        <v>53</v>
      </c>
      <c r="E28" s="15">
        <f>'[2]DPS Mali '!H29</f>
        <v>0</v>
      </c>
      <c r="F28" s="15">
        <f>'[2]DPS Lélouma'!H29</f>
        <v>0</v>
      </c>
      <c r="G28" s="15">
        <f>'[2]DPSLabe '!H29</f>
        <v>1950</v>
      </c>
      <c r="H28" s="15">
        <f>'[2]DPSKoubia '!H29</f>
        <v>0</v>
      </c>
      <c r="I28" s="15">
        <f>'[2]DPS Tougué '!H29</f>
        <v>0</v>
      </c>
      <c r="J28" s="16">
        <f t="shared" si="0"/>
        <v>1950</v>
      </c>
      <c r="K28" s="17">
        <v>2220</v>
      </c>
      <c r="L28" s="18">
        <f t="shared" si="1"/>
        <v>4329000</v>
      </c>
    </row>
    <row r="29" spans="1:12" s="12" customFormat="1" ht="21.75" customHeight="1" x14ac:dyDescent="0.35">
      <c r="A29" s="14">
        <v>22</v>
      </c>
      <c r="B29" s="22" t="s">
        <v>74</v>
      </c>
      <c r="C29" s="22" t="s">
        <v>122</v>
      </c>
      <c r="D29" s="23" t="s">
        <v>60</v>
      </c>
      <c r="E29" s="15">
        <f>'[2]DPS Mali '!H30</f>
        <v>9400.321113689095</v>
      </c>
      <c r="F29" s="15">
        <f>'[2]DPS Lélouma'!H30</f>
        <v>0</v>
      </c>
      <c r="G29" s="15">
        <f>'[2]DPSLabe '!H30</f>
        <v>10554</v>
      </c>
      <c r="H29" s="15">
        <f>'[2]DPSKoubia '!H30</f>
        <v>3690</v>
      </c>
      <c r="I29" s="15">
        <f>'[2]DPS Tougué '!H30</f>
        <v>0</v>
      </c>
      <c r="J29" s="16">
        <f t="shared" si="0"/>
        <v>23644.321113689097</v>
      </c>
      <c r="K29" s="17">
        <v>1451</v>
      </c>
      <c r="L29" s="18">
        <f t="shared" si="1"/>
        <v>34307909.935962878</v>
      </c>
    </row>
    <row r="30" spans="1:12" s="12" customFormat="1" ht="21.75" customHeight="1" x14ac:dyDescent="0.35">
      <c r="A30" s="14">
        <v>23</v>
      </c>
      <c r="B30" s="22" t="s">
        <v>22</v>
      </c>
      <c r="C30" s="22" t="s">
        <v>99</v>
      </c>
      <c r="D30" s="23" t="s">
        <v>60</v>
      </c>
      <c r="E30" s="15">
        <f>'[2]DPS Mali '!H31</f>
        <v>17644.632352941175</v>
      </c>
      <c r="F30" s="15">
        <f>'[2]DPS Lélouma'!H31</f>
        <v>8910.4559585492225</v>
      </c>
      <c r="G30" s="15">
        <f>'[2]DPSLabe '!H31</f>
        <v>161.99999999999997</v>
      </c>
      <c r="H30" s="15">
        <f>'[2]DPSKoubia '!H31</f>
        <v>0</v>
      </c>
      <c r="I30" s="15">
        <f>'[2]DPS Tougué '!H31</f>
        <v>7900.7751937984485</v>
      </c>
      <c r="J30" s="16">
        <f t="shared" si="0"/>
        <v>34617.863505288849</v>
      </c>
      <c r="K30" s="20">
        <v>446</v>
      </c>
      <c r="L30" s="18">
        <f t="shared" si="1"/>
        <v>15439567.123358827</v>
      </c>
    </row>
    <row r="31" spans="1:12" s="12" customFormat="1" ht="21.75" customHeight="1" x14ac:dyDescent="0.35">
      <c r="A31" s="14">
        <v>24</v>
      </c>
      <c r="B31" s="22" t="s">
        <v>23</v>
      </c>
      <c r="C31" s="48"/>
      <c r="D31" s="23" t="s">
        <v>24</v>
      </c>
      <c r="E31" s="15">
        <f>'[2]DPS Mali '!H32</f>
        <v>45477</v>
      </c>
      <c r="F31" s="15">
        <f>'[2]DPS Lélouma'!H32</f>
        <v>67129.333333333328</v>
      </c>
      <c r="G31" s="15">
        <f>'[2]DPSLabe '!H32</f>
        <v>24129</v>
      </c>
      <c r="H31" s="15">
        <f>'[2]DPSKoubia '!H32</f>
        <v>2352</v>
      </c>
      <c r="I31" s="15">
        <f>'[2]DPS Tougué '!H32</f>
        <v>29241</v>
      </c>
      <c r="J31" s="16">
        <f t="shared" si="0"/>
        <v>168328.33333333331</v>
      </c>
      <c r="K31" s="49"/>
      <c r="L31" s="18">
        <f t="shared" si="1"/>
        <v>0</v>
      </c>
    </row>
    <row r="32" spans="1:12" s="12" customFormat="1" ht="21.75" customHeight="1" x14ac:dyDescent="0.35">
      <c r="A32" s="14">
        <v>25</v>
      </c>
      <c r="B32" s="22" t="s">
        <v>75</v>
      </c>
      <c r="C32" s="22" t="s">
        <v>101</v>
      </c>
      <c r="D32" s="23" t="s">
        <v>68</v>
      </c>
      <c r="E32" s="15">
        <f>'[2]DPS Mali '!H33</f>
        <v>4141.3789004457649</v>
      </c>
      <c r="F32" s="15">
        <f>'[2]DPS Lélouma'!H33</f>
        <v>2543.31869510665</v>
      </c>
      <c r="G32" s="15">
        <f>'[2]DPSLabe '!H33</f>
        <v>4809.5924764890278</v>
      </c>
      <c r="H32" s="15">
        <f>'[2]DPSKoubia '!H33</f>
        <v>2925</v>
      </c>
      <c r="I32" s="15">
        <f>'[2]DPS Tougué '!H33</f>
        <v>8531.2500000000018</v>
      </c>
      <c r="J32" s="16">
        <f t="shared" si="0"/>
        <v>22950.540072041447</v>
      </c>
      <c r="K32" s="17">
        <v>4800</v>
      </c>
      <c r="L32" s="18">
        <f t="shared" si="1"/>
        <v>110162592.34579894</v>
      </c>
    </row>
    <row r="33" spans="1:12" s="12" customFormat="1" ht="21.75" customHeight="1" x14ac:dyDescent="0.35">
      <c r="A33" s="14">
        <v>26</v>
      </c>
      <c r="B33" s="22" t="s">
        <v>25</v>
      </c>
      <c r="C33" s="22" t="s">
        <v>99</v>
      </c>
      <c r="D33" s="23" t="s">
        <v>60</v>
      </c>
      <c r="E33" s="15">
        <f>'[2]DPS Mali '!H34</f>
        <v>267525</v>
      </c>
      <c r="F33" s="15">
        <f>'[2]DPS Lélouma'!H34</f>
        <v>172378.80806845968</v>
      </c>
      <c r="G33" s="15">
        <f>'[2]DPSLabe '!H34</f>
        <v>87909</v>
      </c>
      <c r="H33" s="15">
        <f>'[2]DPSKoubia '!H34</f>
        <v>66636</v>
      </c>
      <c r="I33" s="15">
        <f>'[2]DPS Tougué '!H34</f>
        <v>123204.74576271186</v>
      </c>
      <c r="J33" s="16">
        <f t="shared" si="0"/>
        <v>717653.55383117148</v>
      </c>
      <c r="K33" s="17">
        <v>123</v>
      </c>
      <c r="L33" s="18">
        <f t="shared" si="1"/>
        <v>88271387.121234089</v>
      </c>
    </row>
    <row r="34" spans="1:12" s="12" customFormat="1" ht="21.75" customHeight="1" x14ac:dyDescent="0.35">
      <c r="A34" s="14">
        <v>27</v>
      </c>
      <c r="B34" s="22" t="s">
        <v>26</v>
      </c>
      <c r="C34" s="48"/>
      <c r="D34" s="23" t="s">
        <v>68</v>
      </c>
      <c r="E34" s="15">
        <f>'[2]DPS Mali '!H35</f>
        <v>5562</v>
      </c>
      <c r="F34" s="15">
        <f>'[2]DPS Lélouma'!H35</f>
        <v>2792.1510638297877</v>
      </c>
      <c r="G34" s="15">
        <f>'[2]DPSLabe '!H35</f>
        <v>4089</v>
      </c>
      <c r="H34" s="15">
        <f>'[2]DPSKoubia '!H35</f>
        <v>4956</v>
      </c>
      <c r="I34" s="15">
        <f>'[2]DPS Tougué '!H35</f>
        <v>10374</v>
      </c>
      <c r="J34" s="16">
        <f t="shared" si="0"/>
        <v>27773.151063829788</v>
      </c>
      <c r="K34" s="49"/>
      <c r="L34" s="18">
        <f t="shared" si="1"/>
        <v>0</v>
      </c>
    </row>
    <row r="35" spans="1:12" s="12" customFormat="1" ht="21.75" customHeight="1" x14ac:dyDescent="0.35">
      <c r="A35" s="14">
        <v>28</v>
      </c>
      <c r="B35" s="22" t="s">
        <v>27</v>
      </c>
      <c r="C35" s="22" t="s">
        <v>124</v>
      </c>
      <c r="D35" s="23" t="s">
        <v>28</v>
      </c>
      <c r="E35" s="15">
        <f>'[2]DPS Mali '!H36</f>
        <v>1046.5394622723329</v>
      </c>
      <c r="F35" s="15">
        <f>'[2]DPS Lélouma'!H36</f>
        <v>0</v>
      </c>
      <c r="G35" s="15">
        <f>'[2]DPSLabe '!H36</f>
        <v>1047</v>
      </c>
      <c r="H35" s="15">
        <f>'[2]DPSKoubia '!H36</f>
        <v>0</v>
      </c>
      <c r="I35" s="15">
        <f>'[2]DPS Tougué '!H36</f>
        <v>1300.0000000000034</v>
      </c>
      <c r="J35" s="16">
        <f t="shared" si="0"/>
        <v>3393.5394622723361</v>
      </c>
      <c r="K35" s="17">
        <v>854</v>
      </c>
      <c r="L35" s="18">
        <f t="shared" si="1"/>
        <v>2898082.7007805752</v>
      </c>
    </row>
    <row r="36" spans="1:12" s="12" customFormat="1" ht="21.75" customHeight="1" x14ac:dyDescent="0.35">
      <c r="A36" s="14">
        <v>29</v>
      </c>
      <c r="B36" s="22" t="s">
        <v>76</v>
      </c>
      <c r="C36" s="22" t="s">
        <v>105</v>
      </c>
      <c r="D36" s="22" t="s">
        <v>28</v>
      </c>
      <c r="E36" s="15">
        <f>'[2]DPS Mali '!H37</f>
        <v>768</v>
      </c>
      <c r="F36" s="15">
        <f>'[2]DPS Lélouma'!H37</f>
        <v>1166.2962437987242</v>
      </c>
      <c r="G36" s="15">
        <f>'[2]DPSLabe '!H37</f>
        <v>1533.5185185185187</v>
      </c>
      <c r="H36" s="15">
        <f>'[2]DPSKoubia '!H37</f>
        <v>470.30088495575217</v>
      </c>
      <c r="I36" s="15">
        <f>'[2]DPS Tougué '!H37</f>
        <v>290.16829052258635</v>
      </c>
      <c r="J36" s="16">
        <f t="shared" si="0"/>
        <v>4228.2839377955816</v>
      </c>
      <c r="K36" s="17">
        <v>2051</v>
      </c>
      <c r="L36" s="18">
        <f t="shared" si="1"/>
        <v>8672210.3564187381</v>
      </c>
    </row>
    <row r="37" spans="1:12" s="12" customFormat="1" ht="21.75" customHeight="1" x14ac:dyDescent="0.35">
      <c r="A37" s="14">
        <v>30</v>
      </c>
      <c r="B37" s="22" t="s">
        <v>29</v>
      </c>
      <c r="C37" s="48"/>
      <c r="D37" s="23" t="s">
        <v>24</v>
      </c>
      <c r="E37" s="15">
        <f>'[2]DPS Mali '!H38</f>
        <v>219.59235668789813</v>
      </c>
      <c r="F37" s="15">
        <f>'[2]DPS Lélouma'!H38</f>
        <v>55.000000000000007</v>
      </c>
      <c r="G37" s="15">
        <f>'[2]DPSLabe '!H38</f>
        <v>936</v>
      </c>
      <c r="H37" s="15">
        <f>'[2]DPSKoubia '!H38</f>
        <v>132</v>
      </c>
      <c r="I37" s="15">
        <f>'[2]DPS Tougué '!H38</f>
        <v>97.5</v>
      </c>
      <c r="J37" s="16">
        <f t="shared" si="0"/>
        <v>1440.0923566878982</v>
      </c>
      <c r="K37" s="49"/>
      <c r="L37" s="18">
        <f t="shared" si="1"/>
        <v>0</v>
      </c>
    </row>
    <row r="38" spans="1:12" s="12" customFormat="1" ht="21.75" customHeight="1" x14ac:dyDescent="0.35">
      <c r="A38" s="14">
        <v>31</v>
      </c>
      <c r="B38" s="22" t="s">
        <v>77</v>
      </c>
      <c r="C38" s="22" t="s">
        <v>100</v>
      </c>
      <c r="D38" s="23" t="s">
        <v>60</v>
      </c>
      <c r="E38" s="15">
        <f>'[2]DPS Mali '!H39</f>
        <v>38400</v>
      </c>
      <c r="F38" s="15">
        <f>'[2]DPS Lélouma'!H39</f>
        <v>25649.25</v>
      </c>
      <c r="G38" s="15">
        <f>'[2]DPSLabe '!H39</f>
        <v>27039.258731290091</v>
      </c>
      <c r="H38" s="15">
        <f>'[2]DPSKoubia '!H39</f>
        <v>20874</v>
      </c>
      <c r="I38" s="15">
        <f>'[2]DPS Tougué '!H39</f>
        <v>0</v>
      </c>
      <c r="J38" s="16">
        <f t="shared" si="0"/>
        <v>111962.50873129009</v>
      </c>
      <c r="K38" s="17">
        <v>173</v>
      </c>
      <c r="L38" s="18">
        <f t="shared" si="1"/>
        <v>19369514.010513186</v>
      </c>
    </row>
    <row r="39" spans="1:12" s="12" customFormat="1" ht="21.75" customHeight="1" x14ac:dyDescent="0.35">
      <c r="A39" s="14">
        <v>32</v>
      </c>
      <c r="B39" s="22" t="s">
        <v>78</v>
      </c>
      <c r="C39" s="22" t="s">
        <v>99</v>
      </c>
      <c r="D39" s="23" t="s">
        <v>60</v>
      </c>
      <c r="E39" s="15">
        <f>'[2]DPS Mali '!H40</f>
        <v>4161.9402985074621</v>
      </c>
      <c r="F39" s="15">
        <f>'[2]DPS Lélouma'!H40</f>
        <v>5284.1249999999991</v>
      </c>
      <c r="G39" s="15">
        <f>'[2]DPSLabe '!H40</f>
        <v>18800.750187546884</v>
      </c>
      <c r="H39" s="15">
        <f>'[2]DPSKoubia '!H40</f>
        <v>4500</v>
      </c>
      <c r="I39" s="15">
        <f>'[2]DPS Tougué '!H40</f>
        <v>13059.375</v>
      </c>
      <c r="J39" s="16">
        <f t="shared" si="0"/>
        <v>45806.190486054344</v>
      </c>
      <c r="K39" s="17">
        <v>600</v>
      </c>
      <c r="L39" s="18">
        <f t="shared" si="1"/>
        <v>27483714.291632608</v>
      </c>
    </row>
    <row r="40" spans="1:12" s="12" customFormat="1" ht="21.75" customHeight="1" x14ac:dyDescent="0.35">
      <c r="A40" s="14">
        <v>33</v>
      </c>
      <c r="B40" s="22" t="s">
        <v>79</v>
      </c>
      <c r="C40" s="22" t="s">
        <v>101</v>
      </c>
      <c r="D40" s="12" t="s">
        <v>68</v>
      </c>
      <c r="E40" s="15">
        <f>'[2]DPS Mali '!H41</f>
        <v>5678.4000000000015</v>
      </c>
      <c r="F40" s="15">
        <f>'[2]DPS Lélouma'!H41</f>
        <v>1072.5</v>
      </c>
      <c r="G40" s="15">
        <f>'[2]DPSLabe '!H41</f>
        <v>2563.9638826185101</v>
      </c>
      <c r="H40" s="15">
        <f>'[2]DPSKoubia '!H41</f>
        <v>360</v>
      </c>
      <c r="I40" s="15">
        <f>'[2]DPS Tougué '!H41</f>
        <v>700</v>
      </c>
      <c r="J40" s="16">
        <f t="shared" si="0"/>
        <v>10374.863882618512</v>
      </c>
      <c r="K40" s="17">
        <v>15700</v>
      </c>
      <c r="L40" s="18">
        <f t="shared" si="1"/>
        <v>162885362.95711064</v>
      </c>
    </row>
    <row r="41" spans="1:12" s="12" customFormat="1" ht="21.75" customHeight="1" x14ac:dyDescent="0.35">
      <c r="A41" s="14">
        <v>34</v>
      </c>
      <c r="B41" s="22" t="s">
        <v>80</v>
      </c>
      <c r="C41" s="22" t="s">
        <v>113</v>
      </c>
      <c r="D41" s="23" t="s">
        <v>28</v>
      </c>
      <c r="E41" s="15">
        <f>'[2]DPS Mali '!H42</f>
        <v>2460.6400000000003</v>
      </c>
      <c r="F41" s="15">
        <f>'[2]DPS Lélouma'!H42</f>
        <v>37603.499999999993</v>
      </c>
      <c r="G41" s="15">
        <f>'[2]DPSLabe '!H42</f>
        <v>42539.556377079483</v>
      </c>
      <c r="H41" s="15">
        <f>'[2]DPSKoubia '!H42</f>
        <v>798</v>
      </c>
      <c r="I41" s="15">
        <f>'[2]DPS Tougué '!H42</f>
        <v>4566</v>
      </c>
      <c r="J41" s="16">
        <f t="shared" si="0"/>
        <v>87967.696377079468</v>
      </c>
      <c r="K41" s="17">
        <v>398</v>
      </c>
      <c r="L41" s="18">
        <f t="shared" si="1"/>
        <v>35011143.158077627</v>
      </c>
    </row>
    <row r="42" spans="1:12" s="12" customFormat="1" ht="21.75" customHeight="1" x14ac:dyDescent="0.35">
      <c r="A42" s="14">
        <v>35</v>
      </c>
      <c r="B42" s="24" t="s">
        <v>81</v>
      </c>
      <c r="C42" s="22" t="s">
        <v>99</v>
      </c>
      <c r="D42" s="25" t="s">
        <v>60</v>
      </c>
      <c r="E42" s="15">
        <f>'[2]DPS Mali '!H43</f>
        <v>221460</v>
      </c>
      <c r="F42" s="15">
        <f>'[2]DPS Lélouma'!H43</f>
        <v>404139</v>
      </c>
      <c r="G42" s="15">
        <f>'[2]DPSLabe '!H43</f>
        <v>135083.29124236252</v>
      </c>
      <c r="H42" s="15">
        <f>'[2]DPSKoubia '!H43</f>
        <v>344130</v>
      </c>
      <c r="I42" s="15">
        <f>'[2]DPS Tougué '!H43</f>
        <v>411855</v>
      </c>
      <c r="J42" s="16">
        <f t="shared" si="0"/>
        <v>1516667.2912423625</v>
      </c>
      <c r="K42" s="17">
        <v>31</v>
      </c>
      <c r="L42" s="18">
        <f t="shared" si="1"/>
        <v>47016686.028513238</v>
      </c>
    </row>
    <row r="43" spans="1:12" s="12" customFormat="1" ht="21.75" customHeight="1" x14ac:dyDescent="0.35">
      <c r="A43" s="14">
        <v>36</v>
      </c>
      <c r="B43" s="22" t="s">
        <v>82</v>
      </c>
      <c r="C43" s="22" t="s">
        <v>99</v>
      </c>
      <c r="D43" s="23" t="s">
        <v>60</v>
      </c>
      <c r="E43" s="15">
        <f>'[2]DPS Mali '!H44</f>
        <v>18293.814432989679</v>
      </c>
      <c r="F43" s="15">
        <f>'[2]DPS Lélouma'!H44</f>
        <v>0</v>
      </c>
      <c r="G43" s="15">
        <f>'[2]DPSLabe '!H44</f>
        <v>4536</v>
      </c>
      <c r="H43" s="15">
        <f>'[2]DPSKoubia '!H44</f>
        <v>0</v>
      </c>
      <c r="I43" s="15">
        <f>'[2]DPS Tougué '!H44</f>
        <v>0</v>
      </c>
      <c r="J43" s="16">
        <f t="shared" si="0"/>
        <v>22829.814432989679</v>
      </c>
      <c r="K43" s="17">
        <v>94</v>
      </c>
      <c r="L43" s="18">
        <f t="shared" si="1"/>
        <v>2146002.5567010297</v>
      </c>
    </row>
    <row r="44" spans="1:12" s="12" customFormat="1" ht="21.75" customHeight="1" x14ac:dyDescent="0.35">
      <c r="A44" s="14">
        <v>37</v>
      </c>
      <c r="B44" s="22" t="s">
        <v>128</v>
      </c>
      <c r="C44" s="22" t="s">
        <v>127</v>
      </c>
      <c r="D44" s="23" t="s">
        <v>68</v>
      </c>
      <c r="E44" s="15">
        <f>'[2]DPS Mali '!H45</f>
        <v>599.40886699507382</v>
      </c>
      <c r="F44" s="15">
        <f>'[2]DPS Lélouma'!H45</f>
        <v>0</v>
      </c>
      <c r="G44" s="15">
        <f>'[2]DPSLabe '!H45</f>
        <v>2667.4106540795683</v>
      </c>
      <c r="H44" s="15">
        <f>'[2]DPSKoubia '!H45</f>
        <v>1662</v>
      </c>
      <c r="I44" s="15">
        <f>'[2]DPS Tougué '!H45</f>
        <v>0</v>
      </c>
      <c r="J44" s="16">
        <f t="shared" si="0"/>
        <v>4928.8195210746417</v>
      </c>
      <c r="K44" s="17">
        <v>4231</v>
      </c>
      <c r="L44" s="18">
        <f t="shared" si="1"/>
        <v>20853835.393666808</v>
      </c>
    </row>
    <row r="45" spans="1:12" s="12" customFormat="1" ht="34.5" customHeight="1" x14ac:dyDescent="0.35">
      <c r="A45" s="14">
        <v>38</v>
      </c>
      <c r="B45" s="22" t="s">
        <v>30</v>
      </c>
      <c r="C45" s="22" t="s">
        <v>118</v>
      </c>
      <c r="D45" s="23" t="s">
        <v>28</v>
      </c>
      <c r="E45" s="15">
        <f>'[2]DPS Mali '!H46</f>
        <v>4365</v>
      </c>
      <c r="F45" s="15">
        <f>'[2]DPS Lélouma'!H46</f>
        <v>0</v>
      </c>
      <c r="G45" s="15">
        <f>'[2]DPSLabe '!H46</f>
        <v>2463.9308885754585</v>
      </c>
      <c r="H45" s="15">
        <f>'[2]DPSKoubia '!H46</f>
        <v>3333.6633663366338</v>
      </c>
      <c r="I45" s="15">
        <f>'[2]DPS Tougué '!H46</f>
        <v>4202.2241835834075</v>
      </c>
      <c r="J45" s="16">
        <f t="shared" si="0"/>
        <v>14364.818438495498</v>
      </c>
      <c r="K45" s="17">
        <v>1900</v>
      </c>
      <c r="L45" s="18">
        <f t="shared" si="1"/>
        <v>27293155.033141445</v>
      </c>
    </row>
    <row r="46" spans="1:12" s="12" customFormat="1" ht="21.75" customHeight="1" x14ac:dyDescent="0.35">
      <c r="A46" s="14">
        <v>39</v>
      </c>
      <c r="B46" s="22" t="s">
        <v>83</v>
      </c>
      <c r="C46" s="22" t="s">
        <v>114</v>
      </c>
      <c r="D46" s="23" t="s">
        <v>68</v>
      </c>
      <c r="E46" s="15">
        <f>'[2]DPS Mali '!H47</f>
        <v>2265</v>
      </c>
      <c r="F46" s="15">
        <f>'[2]DPS Lélouma'!H47</f>
        <v>1131.9154929577462</v>
      </c>
      <c r="G46" s="15">
        <f>'[2]DPSLabe '!H47</f>
        <v>5703.3426183844012</v>
      </c>
      <c r="H46" s="15">
        <f>'[2]DPSKoubia '!H47</f>
        <v>1017</v>
      </c>
      <c r="I46" s="15">
        <f>'[2]DPS Tougué '!H47</f>
        <v>2958</v>
      </c>
      <c r="J46" s="16">
        <f t="shared" si="0"/>
        <v>13075.258111342147</v>
      </c>
      <c r="K46" s="17">
        <v>5500</v>
      </c>
      <c r="L46" s="18">
        <f t="shared" si="1"/>
        <v>71913919.612381816</v>
      </c>
    </row>
    <row r="47" spans="1:12" s="12" customFormat="1" ht="33" customHeight="1" x14ac:dyDescent="0.35">
      <c r="A47" s="14">
        <v>40</v>
      </c>
      <c r="B47" s="24" t="s">
        <v>84</v>
      </c>
      <c r="C47" s="22" t="s">
        <v>99</v>
      </c>
      <c r="D47" s="23" t="s">
        <v>60</v>
      </c>
      <c r="E47" s="15">
        <f>'[2]DPS Mali '!H48</f>
        <v>105840</v>
      </c>
      <c r="F47" s="15">
        <f>'[2]DPS Lélouma'!H48</f>
        <v>0</v>
      </c>
      <c r="G47" s="15">
        <f>'[2]DPSLabe '!H48</f>
        <v>52471.007462686575</v>
      </c>
      <c r="H47" s="15">
        <f>'[2]DPSKoubia '!H48</f>
        <v>39600</v>
      </c>
      <c r="I47" s="15">
        <f>'[2]DPS Tougué '!H48</f>
        <v>47815.384615384617</v>
      </c>
      <c r="J47" s="16">
        <f t="shared" si="0"/>
        <v>245726.39207807119</v>
      </c>
      <c r="K47" s="17">
        <v>54.45</v>
      </c>
      <c r="L47" s="18">
        <f t="shared" si="1"/>
        <v>13379802.048650976</v>
      </c>
    </row>
    <row r="48" spans="1:12" s="12" customFormat="1" ht="21.75" customHeight="1" x14ac:dyDescent="0.35">
      <c r="A48" s="14">
        <v>41</v>
      </c>
      <c r="B48" s="22" t="s">
        <v>31</v>
      </c>
      <c r="C48" s="22" t="s">
        <v>99</v>
      </c>
      <c r="D48" s="23" t="s">
        <v>60</v>
      </c>
      <c r="E48" s="15">
        <f>'[2]DPS Mali '!H49</f>
        <v>54191.31736526946</v>
      </c>
      <c r="F48" s="15">
        <f>'[2]DPS Lélouma'!H49</f>
        <v>0</v>
      </c>
      <c r="G48" s="15">
        <f>'[2]DPSLabe '!H49</f>
        <v>29803.189607175998</v>
      </c>
      <c r="H48" s="15">
        <f>'[2]DPSKoubia '!H49</f>
        <v>36600</v>
      </c>
      <c r="I48" s="15">
        <f>'[2]DPS Tougué '!H49</f>
        <v>0</v>
      </c>
      <c r="J48" s="16">
        <f t="shared" si="0"/>
        <v>120594.50697244547</v>
      </c>
      <c r="K48" s="17">
        <v>127</v>
      </c>
      <c r="L48" s="18">
        <f t="shared" si="1"/>
        <v>15315502.385500574</v>
      </c>
    </row>
    <row r="49" spans="1:12" s="12" customFormat="1" ht="21.75" customHeight="1" x14ac:dyDescent="0.35">
      <c r="A49" s="14">
        <v>42</v>
      </c>
      <c r="B49" s="22" t="s">
        <v>32</v>
      </c>
      <c r="C49" s="48"/>
      <c r="D49" s="23" t="s">
        <v>24</v>
      </c>
      <c r="E49" s="15">
        <f>'[2]DPS Mali '!H50</f>
        <v>255.08437499999997</v>
      </c>
      <c r="F49" s="15">
        <f>'[2]DPS Lélouma'!H50</f>
        <v>781.00000000000011</v>
      </c>
      <c r="G49" s="15">
        <f>'[2]DPSLabe '!H50</f>
        <v>4059.2216044479746</v>
      </c>
      <c r="H49" s="15">
        <f>'[2]DPSKoubia '!H50</f>
        <v>12</v>
      </c>
      <c r="I49" s="15">
        <f>'[2]DPS Tougué '!H50</f>
        <v>1072.5</v>
      </c>
      <c r="J49" s="16">
        <f t="shared" si="0"/>
        <v>6179.805979447975</v>
      </c>
      <c r="K49" s="19"/>
      <c r="L49" s="18">
        <f t="shared" si="1"/>
        <v>0</v>
      </c>
    </row>
    <row r="50" spans="1:12" s="12" customFormat="1" ht="21.75" customHeight="1" x14ac:dyDescent="0.35">
      <c r="A50" s="14">
        <v>43</v>
      </c>
      <c r="B50" s="22" t="s">
        <v>85</v>
      </c>
      <c r="C50" s="22" t="s">
        <v>103</v>
      </c>
      <c r="D50" s="23" t="s">
        <v>68</v>
      </c>
      <c r="E50" s="15">
        <f>'[2]DPS Mali '!H51</f>
        <v>5364</v>
      </c>
      <c r="F50" s="15">
        <f>'[2]DPS Lélouma'!H51</f>
        <v>2291.6817713697219</v>
      </c>
      <c r="G50" s="15">
        <f>'[2]DPSLabe '!H51</f>
        <v>2274.8108108108108</v>
      </c>
      <c r="H50" s="15">
        <f>'[2]DPSKoubia '!H51</f>
        <v>1497</v>
      </c>
      <c r="I50" s="15">
        <f>'[2]DPS Tougué '!H51</f>
        <v>1118.4581497797358</v>
      </c>
      <c r="J50" s="16">
        <f t="shared" si="0"/>
        <v>12545.950731960269</v>
      </c>
      <c r="K50" s="17">
        <v>8910</v>
      </c>
      <c r="L50" s="18">
        <f t="shared" si="1"/>
        <v>111784421.02176599</v>
      </c>
    </row>
    <row r="51" spans="1:12" s="12" customFormat="1" ht="21.75" customHeight="1" x14ac:dyDescent="0.35">
      <c r="A51" s="14">
        <v>44</v>
      </c>
      <c r="B51" s="22" t="s">
        <v>86</v>
      </c>
      <c r="C51" s="22" t="s">
        <v>114</v>
      </c>
      <c r="D51" s="23" t="s">
        <v>68</v>
      </c>
      <c r="E51" s="15">
        <f>'[2]DPS Mali '!H52</f>
        <v>2529</v>
      </c>
      <c r="F51" s="15">
        <f>'[2]DPS Lélouma'!H52</f>
        <v>998.8724760892668</v>
      </c>
      <c r="G51" s="15">
        <f>'[2]DPSLabe '!H52</f>
        <v>2411.1604477611941</v>
      </c>
      <c r="H51" s="15">
        <f>'[2]DPSKoubia '!H52</f>
        <v>1935</v>
      </c>
      <c r="I51" s="15">
        <f>'[2]DPS Tougué '!H52</f>
        <v>3216</v>
      </c>
      <c r="J51" s="16">
        <f t="shared" si="0"/>
        <v>11090.03292385046</v>
      </c>
      <c r="K51" s="17">
        <v>6500</v>
      </c>
      <c r="L51" s="18">
        <f t="shared" si="1"/>
        <v>72085214.005027995</v>
      </c>
    </row>
    <row r="52" spans="1:12" s="12" customFormat="1" ht="21.75" customHeight="1" x14ac:dyDescent="0.35">
      <c r="A52" s="14">
        <v>45</v>
      </c>
      <c r="B52" s="22" t="s">
        <v>107</v>
      </c>
      <c r="C52" s="22" t="s">
        <v>106</v>
      </c>
      <c r="D52" s="23" t="s">
        <v>28</v>
      </c>
      <c r="E52" s="15">
        <f>'[2]DPS Mali '!H53</f>
        <v>243</v>
      </c>
      <c r="F52" s="15">
        <f>'[2]DPS Lélouma'!H53</f>
        <v>330</v>
      </c>
      <c r="G52" s="15">
        <f>'[2]DPSLabe '!H53</f>
        <v>2565</v>
      </c>
      <c r="H52" s="15">
        <f>'[2]DPSKoubia '!H53</f>
        <v>339</v>
      </c>
      <c r="I52" s="15">
        <f>'[2]DPS Tougué '!H53</f>
        <v>84.27294882209587</v>
      </c>
      <c r="J52" s="16">
        <f t="shared" si="0"/>
        <v>3561.2729488220957</v>
      </c>
      <c r="K52" s="17">
        <v>11577</v>
      </c>
      <c r="L52" s="18">
        <f t="shared" si="1"/>
        <v>41228856.9285134</v>
      </c>
    </row>
    <row r="53" spans="1:12" s="12" customFormat="1" ht="21.75" customHeight="1" x14ac:dyDescent="0.35">
      <c r="A53" s="14">
        <v>46</v>
      </c>
      <c r="B53" s="22" t="s">
        <v>152</v>
      </c>
      <c r="C53" s="22" t="s">
        <v>99</v>
      </c>
      <c r="D53" s="23" t="s">
        <v>60</v>
      </c>
      <c r="E53" s="15">
        <f>'[2]DPS Mali '!H54</f>
        <v>41592</v>
      </c>
      <c r="F53" s="15">
        <f>'[2]DPS Lélouma'!H54</f>
        <v>40530.925217391305</v>
      </c>
      <c r="G53" s="15">
        <f>'[2]DPSLabe '!H54</f>
        <v>27000</v>
      </c>
      <c r="H53" s="15">
        <f>'[2]DPSKoubia '!H54</f>
        <v>33723</v>
      </c>
      <c r="I53" s="15">
        <f>'[2]DPS Tougué '!H54</f>
        <v>40497</v>
      </c>
      <c r="J53" s="16">
        <f t="shared" si="0"/>
        <v>183342.92521739131</v>
      </c>
      <c r="K53" s="17">
        <v>267</v>
      </c>
      <c r="L53" s="18">
        <f t="shared" si="1"/>
        <v>48952561.033043481</v>
      </c>
    </row>
    <row r="54" spans="1:12" s="12" customFormat="1" ht="24.75" customHeight="1" x14ac:dyDescent="0.35">
      <c r="A54" s="14">
        <v>47</v>
      </c>
      <c r="B54" s="22" t="s">
        <v>33</v>
      </c>
      <c r="C54" s="22" t="s">
        <v>110</v>
      </c>
      <c r="D54" s="23" t="s">
        <v>28</v>
      </c>
      <c r="E54" s="15">
        <f>'[2]DPS Mali '!H55</f>
        <v>933</v>
      </c>
      <c r="F54" s="15">
        <f>'[2]DPS Lélouma'!H55</f>
        <v>96.870967741935644</v>
      </c>
      <c r="G54" s="15">
        <f>'[2]DPSLabe '!H55</f>
        <v>1205.0351201478743</v>
      </c>
      <c r="H54" s="15">
        <f>'[2]DPSKoubia '!H55</f>
        <v>0</v>
      </c>
      <c r="I54" s="15">
        <f>'[2]DPS Tougué '!H55</f>
        <v>0</v>
      </c>
      <c r="J54" s="16">
        <f t="shared" si="0"/>
        <v>2234.9060878898099</v>
      </c>
      <c r="K54" s="17">
        <v>990</v>
      </c>
      <c r="L54" s="18">
        <f t="shared" si="1"/>
        <v>2212557.0270109116</v>
      </c>
    </row>
    <row r="55" spans="1:12" s="12" customFormat="1" ht="30" customHeight="1" x14ac:dyDescent="0.35">
      <c r="A55" s="14">
        <v>48</v>
      </c>
      <c r="B55" s="22" t="s">
        <v>129</v>
      </c>
      <c r="C55" s="22" t="s">
        <v>101</v>
      </c>
      <c r="D55" s="23" t="s">
        <v>68</v>
      </c>
      <c r="E55" s="15">
        <f>'[2]DPS Mali '!H56</f>
        <v>1656.8275862068963</v>
      </c>
      <c r="F55" s="15">
        <f>'[2]DPS Lélouma'!H56</f>
        <v>685.00203665987794</v>
      </c>
      <c r="G55" s="15">
        <f>'[2]DPSLabe '!H56</f>
        <v>12386.428835489834</v>
      </c>
      <c r="H55" s="15">
        <f>'[2]DPSKoubia '!H56</f>
        <v>1449</v>
      </c>
      <c r="I55" s="15">
        <f>'[2]DPS Tougué '!H56</f>
        <v>1635.2284263959393</v>
      </c>
      <c r="J55" s="16">
        <f t="shared" si="0"/>
        <v>17812.48688475255</v>
      </c>
      <c r="K55" s="17">
        <v>5940</v>
      </c>
      <c r="L55" s="18">
        <f t="shared" si="1"/>
        <v>105806172.09543015</v>
      </c>
    </row>
    <row r="56" spans="1:12" s="12" customFormat="1" ht="21.75" customHeight="1" x14ac:dyDescent="0.35">
      <c r="A56" s="14">
        <v>49</v>
      </c>
      <c r="B56" s="22" t="s">
        <v>34</v>
      </c>
      <c r="C56" s="22" t="s">
        <v>99</v>
      </c>
      <c r="D56" s="23" t="s">
        <v>60</v>
      </c>
      <c r="E56" s="15">
        <f>'[2]DPS Mali '!H57</f>
        <v>42594</v>
      </c>
      <c r="F56" s="15">
        <f>'[2]DPS Lélouma'!H57</f>
        <v>32434.905109489046</v>
      </c>
      <c r="G56" s="15">
        <f>'[2]DPSLabe '!H57</f>
        <v>86478</v>
      </c>
      <c r="H56" s="15">
        <f>'[2]DPSKoubia '!H57</f>
        <v>39435</v>
      </c>
      <c r="I56" s="15">
        <f>'[2]DPS Tougué '!H57</f>
        <v>38686.666666666664</v>
      </c>
      <c r="J56" s="16">
        <f t="shared" si="0"/>
        <v>239628.5717761557</v>
      </c>
      <c r="K56" s="17">
        <v>69</v>
      </c>
      <c r="L56" s="18">
        <f t="shared" si="1"/>
        <v>16534371.452554744</v>
      </c>
    </row>
    <row r="57" spans="1:12" s="12" customFormat="1" ht="21.75" customHeight="1" x14ac:dyDescent="0.35">
      <c r="A57" s="14">
        <v>50</v>
      </c>
      <c r="B57" s="22" t="s">
        <v>35</v>
      </c>
      <c r="C57" s="48"/>
      <c r="D57" s="23" t="s">
        <v>36</v>
      </c>
      <c r="E57" s="15">
        <f>'[2]DPS Mali '!H58</f>
        <v>10302</v>
      </c>
      <c r="F57" s="15">
        <f>'[2]DPS Lélouma'!H58</f>
        <v>3309</v>
      </c>
      <c r="G57" s="15">
        <f>'[2]DPSLabe '!H58</f>
        <v>9984</v>
      </c>
      <c r="H57" s="15">
        <f>'[2]DPSKoubia '!H58</f>
        <v>5028</v>
      </c>
      <c r="I57" s="15">
        <f>'[2]DPS Tougué '!H58</f>
        <v>5268</v>
      </c>
      <c r="J57" s="16">
        <f t="shared" si="0"/>
        <v>33891</v>
      </c>
      <c r="K57" s="49"/>
      <c r="L57" s="18">
        <f t="shared" si="1"/>
        <v>0</v>
      </c>
    </row>
    <row r="58" spans="1:12" s="12" customFormat="1" ht="21.75" customHeight="1" x14ac:dyDescent="0.35">
      <c r="A58" s="14">
        <v>51</v>
      </c>
      <c r="B58" s="22" t="s">
        <v>37</v>
      </c>
      <c r="C58" s="48"/>
      <c r="D58" s="23" t="s">
        <v>36</v>
      </c>
      <c r="E58" s="15">
        <f>'[2]DPS Mali '!H59</f>
        <v>5880</v>
      </c>
      <c r="F58" s="15">
        <f>'[2]DPS Lélouma'!H59</f>
        <v>998.25</v>
      </c>
      <c r="G58" s="15">
        <f>'[2]DPSLabe '!H59</f>
        <v>4290</v>
      </c>
      <c r="H58" s="15">
        <f>'[2]DPSKoubia '!H59</f>
        <v>1785</v>
      </c>
      <c r="I58" s="15">
        <f>'[2]DPS Tougué '!H59</f>
        <v>2163.75</v>
      </c>
      <c r="J58" s="16">
        <f t="shared" si="0"/>
        <v>15117</v>
      </c>
      <c r="K58" s="49"/>
      <c r="L58" s="18">
        <f t="shared" si="1"/>
        <v>0</v>
      </c>
    </row>
    <row r="59" spans="1:12" s="12" customFormat="1" ht="21.75" customHeight="1" x14ac:dyDescent="0.35">
      <c r="A59" s="14">
        <v>52</v>
      </c>
      <c r="B59" s="22" t="s">
        <v>87</v>
      </c>
      <c r="C59" s="22" t="s">
        <v>130</v>
      </c>
      <c r="D59" s="23" t="s">
        <v>60</v>
      </c>
      <c r="E59" s="15">
        <f>'[2]DPS Mali '!H60</f>
        <v>0</v>
      </c>
      <c r="F59" s="15">
        <f>'[2]DPS Lélouma'!H60</f>
        <v>0</v>
      </c>
      <c r="G59" s="15">
        <f>'[2]DPSLabe '!H60</f>
        <v>5190.3745364647721</v>
      </c>
      <c r="H59" s="15">
        <f>'[2]DPSKoubia '!H60</f>
        <v>1547</v>
      </c>
      <c r="I59" s="15">
        <f>'[2]DPS Tougué '!H60</f>
        <v>1290.0000000000009</v>
      </c>
      <c r="J59" s="16">
        <f t="shared" si="0"/>
        <v>8027.374536464773</v>
      </c>
      <c r="K59" s="17">
        <v>1699</v>
      </c>
      <c r="L59" s="18">
        <f t="shared" si="1"/>
        <v>13638509.337453648</v>
      </c>
    </row>
    <row r="60" spans="1:12" s="12" customFormat="1" ht="21.75" customHeight="1" x14ac:dyDescent="0.35">
      <c r="A60" s="14">
        <v>53</v>
      </c>
      <c r="B60" s="22" t="s">
        <v>38</v>
      </c>
      <c r="C60" s="22" t="s">
        <v>130</v>
      </c>
      <c r="D60" s="23" t="s">
        <v>15</v>
      </c>
      <c r="E60" s="15">
        <f>'[2]DPS Mali '!H61</f>
        <v>0</v>
      </c>
      <c r="F60" s="15">
        <f>'[2]DPS Lélouma'!H61</f>
        <v>3600</v>
      </c>
      <c r="G60" s="15">
        <f>'[2]DPSLabe '!H61</f>
        <v>30738</v>
      </c>
      <c r="H60" s="15">
        <f>'[2]DPSKoubia '!H61</f>
        <v>0</v>
      </c>
      <c r="I60" s="15">
        <f>'[2]DPS Tougué '!H61</f>
        <v>0</v>
      </c>
      <c r="J60" s="16">
        <f t="shared" si="0"/>
        <v>34338</v>
      </c>
      <c r="K60" s="17">
        <v>174</v>
      </c>
      <c r="L60" s="18">
        <f t="shared" si="1"/>
        <v>5974812</v>
      </c>
    </row>
    <row r="61" spans="1:12" s="12" customFormat="1" ht="21.75" customHeight="1" x14ac:dyDescent="0.35">
      <c r="A61" s="14">
        <v>54</v>
      </c>
      <c r="B61" s="22" t="s">
        <v>88</v>
      </c>
      <c r="C61" s="22" t="s">
        <v>99</v>
      </c>
      <c r="D61" s="23" t="s">
        <v>60</v>
      </c>
      <c r="E61" s="15">
        <f>'[2]DPS Mali '!H62</f>
        <v>5058.6606451612897</v>
      </c>
      <c r="F61" s="15">
        <f>'[2]DPS Lélouma'!H62</f>
        <v>7517.3999999999987</v>
      </c>
      <c r="G61" s="15">
        <f>'[2]DPSLabe '!H62</f>
        <v>11730</v>
      </c>
      <c r="H61" s="15">
        <f>'[2]DPSKoubia '!H62</f>
        <v>0</v>
      </c>
      <c r="I61" s="15">
        <f>'[2]DPS Tougué '!H62</f>
        <v>0</v>
      </c>
      <c r="J61" s="16">
        <f t="shared" si="0"/>
        <v>24306.060645161288</v>
      </c>
      <c r="K61" s="17">
        <v>261</v>
      </c>
      <c r="L61" s="18">
        <f t="shared" si="1"/>
        <v>6343881.8283870956</v>
      </c>
    </row>
    <row r="62" spans="1:12" s="12" customFormat="1" ht="21.75" customHeight="1" x14ac:dyDescent="0.35">
      <c r="A62" s="14">
        <v>55</v>
      </c>
      <c r="B62" s="22" t="s">
        <v>131</v>
      </c>
      <c r="C62" s="22" t="s">
        <v>132</v>
      </c>
      <c r="D62" s="23" t="s">
        <v>68</v>
      </c>
      <c r="E62" s="15">
        <f>'[2]DPS Mali '!H63</f>
        <v>1408.9117043121148</v>
      </c>
      <c r="F62" s="15">
        <f>'[2]DPS Lélouma'!H63</f>
        <v>0</v>
      </c>
      <c r="G62" s="15">
        <f>'[2]DPSLabe '!H63</f>
        <v>2799</v>
      </c>
      <c r="H62" s="15">
        <f>'[2]DPSKoubia '!H63</f>
        <v>0</v>
      </c>
      <c r="I62" s="15">
        <f>'[2]DPS Tougué '!H63</f>
        <v>266.34146341463452</v>
      </c>
      <c r="J62" s="16">
        <f t="shared" si="0"/>
        <v>4474.2531677267498</v>
      </c>
      <c r="K62" s="17">
        <v>9600</v>
      </c>
      <c r="L62" s="18">
        <f t="shared" si="1"/>
        <v>42952830.410176799</v>
      </c>
    </row>
    <row r="63" spans="1:12" s="12" customFormat="1" ht="21.75" customHeight="1" x14ac:dyDescent="0.35">
      <c r="A63" s="14">
        <v>56</v>
      </c>
      <c r="B63" s="22" t="s">
        <v>89</v>
      </c>
      <c r="C63" s="22" t="s">
        <v>111</v>
      </c>
      <c r="D63" s="23" t="s">
        <v>60</v>
      </c>
      <c r="E63" s="15">
        <f>'[2]DPS Mali '!H64</f>
        <v>8955.7033248081843</v>
      </c>
      <c r="F63" s="15">
        <f>'[2]DPS Lélouma'!H64</f>
        <v>10341.191394658752</v>
      </c>
      <c r="G63" s="15">
        <f>'[2]DPSLabe '!H64</f>
        <v>13692</v>
      </c>
      <c r="H63" s="15">
        <f>'[2]DPSKoubia '!H64</f>
        <v>0</v>
      </c>
      <c r="I63" s="15">
        <f>'[2]DPS Tougué '!H64</f>
        <v>6000.0000000000036</v>
      </c>
      <c r="J63" s="16">
        <f t="shared" si="0"/>
        <v>38988.894719466945</v>
      </c>
      <c r="K63" s="17">
        <v>309</v>
      </c>
      <c r="L63" s="18">
        <f t="shared" si="1"/>
        <v>12047568.468315287</v>
      </c>
    </row>
    <row r="64" spans="1:12" s="12" customFormat="1" ht="27" customHeight="1" x14ac:dyDescent="0.35">
      <c r="A64" s="14">
        <v>57</v>
      </c>
      <c r="B64" s="22" t="s">
        <v>39</v>
      </c>
      <c r="C64" s="22" t="s">
        <v>110</v>
      </c>
      <c r="D64" s="23" t="s">
        <v>28</v>
      </c>
      <c r="E64" s="15">
        <f>'[2]DPS Mali '!H65</f>
        <v>2309.692448512586</v>
      </c>
      <c r="F64" s="15">
        <f>'[2]DPS Lélouma'!H65</f>
        <v>3151.5</v>
      </c>
      <c r="G64" s="15">
        <f>'[2]DPSLabe '!H65</f>
        <v>6324</v>
      </c>
      <c r="H64" s="15">
        <f>'[2]DPSKoubia '!H65</f>
        <v>7077</v>
      </c>
      <c r="I64" s="15">
        <f>'[2]DPS Tougué '!H65</f>
        <v>2559.9999999999995</v>
      </c>
      <c r="J64" s="16">
        <f t="shared" si="0"/>
        <v>21422.192448512586</v>
      </c>
      <c r="K64" s="17">
        <v>1293</v>
      </c>
      <c r="L64" s="18">
        <f t="shared" si="1"/>
        <v>27698894.835926775</v>
      </c>
    </row>
    <row r="65" spans="1:12" s="12" customFormat="1" ht="21.75" customHeight="1" x14ac:dyDescent="0.35">
      <c r="A65" s="14">
        <v>58</v>
      </c>
      <c r="B65" s="22" t="s">
        <v>40</v>
      </c>
      <c r="C65" s="22" t="s">
        <v>99</v>
      </c>
      <c r="D65" s="23" t="s">
        <v>60</v>
      </c>
      <c r="E65" s="15">
        <f>'[2]DPS Mali '!H66</f>
        <v>0</v>
      </c>
      <c r="F65" s="15">
        <f>'[2]DPS Lélouma'!H66</f>
        <v>0</v>
      </c>
      <c r="G65" s="15">
        <f>'[2]DPSLabe '!H66</f>
        <v>86002.478187352041</v>
      </c>
      <c r="H65" s="15">
        <f>'[2]DPSKoubia '!H66</f>
        <v>0</v>
      </c>
      <c r="I65" s="15">
        <f>'[2]DPS Tougué '!H66</f>
        <v>0</v>
      </c>
      <c r="J65" s="16">
        <f t="shared" si="0"/>
        <v>86002.478187352041</v>
      </c>
      <c r="K65" s="17">
        <v>19</v>
      </c>
      <c r="L65" s="18">
        <f t="shared" si="1"/>
        <v>1634047.0855596887</v>
      </c>
    </row>
    <row r="66" spans="1:12" s="12" customFormat="1" ht="21.75" customHeight="1" x14ac:dyDescent="0.35">
      <c r="A66" s="14">
        <v>59</v>
      </c>
      <c r="B66" s="22" t="s">
        <v>41</v>
      </c>
      <c r="C66" s="22" t="s">
        <v>99</v>
      </c>
      <c r="D66" s="23" t="s">
        <v>60</v>
      </c>
      <c r="E66" s="15">
        <f>'[2]DPS Mali '!H67</f>
        <v>187599</v>
      </c>
      <c r="F66" s="15">
        <f>'[2]DPS Lélouma'!H67</f>
        <v>153927.76780185755</v>
      </c>
      <c r="G66" s="15">
        <f>'[2]DPSLabe '!H67</f>
        <v>162698.87465181056</v>
      </c>
      <c r="H66" s="15">
        <f>'[2]DPSKoubia '!H67</f>
        <v>192261</v>
      </c>
      <c r="I66" s="15">
        <f>'[2]DPS Tougué '!H67</f>
        <v>218208</v>
      </c>
      <c r="J66" s="16">
        <f t="shared" si="0"/>
        <v>914694.64245366817</v>
      </c>
      <c r="K66" s="17">
        <v>56</v>
      </c>
      <c r="L66" s="18">
        <f t="shared" si="1"/>
        <v>51222899.977405414</v>
      </c>
    </row>
    <row r="67" spans="1:12" s="12" customFormat="1" ht="21.75" customHeight="1" x14ac:dyDescent="0.35">
      <c r="A67" s="14">
        <v>60</v>
      </c>
      <c r="B67" s="22" t="s">
        <v>134</v>
      </c>
      <c r="C67" s="22" t="s">
        <v>133</v>
      </c>
      <c r="D67" s="23" t="s">
        <v>68</v>
      </c>
      <c r="E67" s="15">
        <f>'[2]DPS Mali '!H68</f>
        <v>1800</v>
      </c>
      <c r="F67" s="15">
        <f>'[2]DPS Lélouma'!H68</f>
        <v>2106.2570863546471</v>
      </c>
      <c r="G67" s="15">
        <f>'[2]DPSLabe '!H68</f>
        <v>3765</v>
      </c>
      <c r="H67" s="15">
        <f>'[2]DPSKoubia '!H68</f>
        <v>2025</v>
      </c>
      <c r="I67" s="15">
        <f>'[2]DPS Tougué '!H68</f>
        <v>3353.333333333333</v>
      </c>
      <c r="J67" s="16">
        <f t="shared" si="0"/>
        <v>13049.590419687978</v>
      </c>
      <c r="K67" s="17">
        <v>4653</v>
      </c>
      <c r="L67" s="18">
        <f t="shared" si="1"/>
        <v>60719744.22280816</v>
      </c>
    </row>
    <row r="68" spans="1:12" s="12" customFormat="1" ht="21.75" customHeight="1" x14ac:dyDescent="0.35">
      <c r="A68" s="14">
        <v>61</v>
      </c>
      <c r="B68" s="22" t="s">
        <v>90</v>
      </c>
      <c r="C68" s="22" t="s">
        <v>135</v>
      </c>
      <c r="D68" s="23" t="s">
        <v>68</v>
      </c>
      <c r="E68" s="15">
        <f>'[2]DPS Mali '!H69</f>
        <v>953.05626598465471</v>
      </c>
      <c r="F68" s="15">
        <f>'[2]DPS Lélouma'!H69</f>
        <v>0</v>
      </c>
      <c r="G68" s="15">
        <f>'[2]DPSLabe '!H69</f>
        <v>267</v>
      </c>
      <c r="H68" s="15">
        <f>'[2]DPSKoubia '!H69</f>
        <v>1017</v>
      </c>
      <c r="I68" s="15">
        <f>'[2]DPS Tougué '!H69</f>
        <v>145.71428571428572</v>
      </c>
      <c r="J68" s="16">
        <f t="shared" si="0"/>
        <v>2382.7705516989404</v>
      </c>
      <c r="K68" s="17">
        <v>8500</v>
      </c>
      <c r="L68" s="18">
        <f t="shared" si="1"/>
        <v>20253549.689440992</v>
      </c>
    </row>
    <row r="69" spans="1:12" s="12" customFormat="1" ht="21.75" customHeight="1" x14ac:dyDescent="0.35">
      <c r="A69" s="14">
        <v>62</v>
      </c>
      <c r="B69" s="22" t="s">
        <v>104</v>
      </c>
      <c r="C69" s="22" t="s">
        <v>103</v>
      </c>
      <c r="D69" s="23" t="s">
        <v>68</v>
      </c>
      <c r="E69" s="15">
        <f>'[2]DPS Mali '!H70</f>
        <v>0</v>
      </c>
      <c r="F69" s="15">
        <f>'[2]DPS Lélouma'!H70</f>
        <v>0</v>
      </c>
      <c r="G69" s="15">
        <f>'[2]DPSLabe '!H70</f>
        <v>30</v>
      </c>
      <c r="H69" s="15">
        <f>'[2]DPSKoubia '!H70</f>
        <v>2084.3498098859318</v>
      </c>
      <c r="I69" s="15">
        <f>'[2]DPS Tougué '!H70</f>
        <v>2689.9999999999995</v>
      </c>
      <c r="J69" s="16">
        <f t="shared" si="0"/>
        <v>4804.3498098859309</v>
      </c>
      <c r="K69" s="17">
        <v>2958</v>
      </c>
      <c r="L69" s="18">
        <f t="shared" si="1"/>
        <v>14211266.737642584</v>
      </c>
    </row>
    <row r="70" spans="1:12" s="12" customFormat="1" ht="21.75" customHeight="1" x14ac:dyDescent="0.35">
      <c r="A70" s="14">
        <v>63</v>
      </c>
      <c r="B70" s="22" t="s">
        <v>91</v>
      </c>
      <c r="C70" s="22" t="s">
        <v>99</v>
      </c>
      <c r="D70" s="23" t="s">
        <v>60</v>
      </c>
      <c r="E70" s="15">
        <f>'[2]DPS Mali '!H71</f>
        <v>211.77160493827159</v>
      </c>
      <c r="F70" s="15">
        <f>'[2]DPS Lélouma'!H71</f>
        <v>0</v>
      </c>
      <c r="G70" s="15">
        <f>'[2]DPSLabe '!H71</f>
        <v>1458</v>
      </c>
      <c r="H70" s="15">
        <f>'[2]DPSKoubia '!H71</f>
        <v>0</v>
      </c>
      <c r="I70" s="15">
        <f>'[2]DPS Tougué '!H71</f>
        <v>0</v>
      </c>
      <c r="J70" s="16">
        <f t="shared" si="0"/>
        <v>1669.7716049382716</v>
      </c>
      <c r="K70" s="17">
        <v>1029</v>
      </c>
      <c r="L70" s="18">
        <f t="shared" si="1"/>
        <v>1718194.9814814816</v>
      </c>
    </row>
    <row r="71" spans="1:12" s="12" customFormat="1" ht="21.75" customHeight="1" x14ac:dyDescent="0.35">
      <c r="A71" s="14">
        <v>64</v>
      </c>
      <c r="B71" s="26" t="s">
        <v>55</v>
      </c>
      <c r="C71" s="22" t="s">
        <v>99</v>
      </c>
      <c r="D71" s="23" t="s">
        <v>60</v>
      </c>
      <c r="E71" s="15">
        <f>'[2]DPS Mali '!H72</f>
        <v>0</v>
      </c>
      <c r="F71" s="15">
        <f>'[2]DPS Lélouma'!H72</f>
        <v>3676.2000000000003</v>
      </c>
      <c r="G71" s="15">
        <f>'[2]DPSLabe '!H72</f>
        <v>7200</v>
      </c>
      <c r="H71" s="15">
        <f>'[2]DPSKoubia '!H72</f>
        <v>1332.6101694915255</v>
      </c>
      <c r="I71" s="15">
        <f>'[2]DPS Tougué '!H72</f>
        <v>619.52618453865341</v>
      </c>
      <c r="J71" s="16">
        <f t="shared" si="0"/>
        <v>12828.33635403018</v>
      </c>
      <c r="K71" s="17">
        <v>54.45</v>
      </c>
      <c r="L71" s="18">
        <f t="shared" si="1"/>
        <v>698502.91447694332</v>
      </c>
    </row>
    <row r="72" spans="1:12" s="12" customFormat="1" ht="21.75" customHeight="1" x14ac:dyDescent="0.35">
      <c r="A72" s="23">
        <v>65</v>
      </c>
      <c r="B72" s="22" t="s">
        <v>42</v>
      </c>
      <c r="C72" s="22" t="s">
        <v>99</v>
      </c>
      <c r="D72" s="23" t="s">
        <v>60</v>
      </c>
      <c r="E72" s="15">
        <f>'[2]DPS Mali '!H73</f>
        <v>30372</v>
      </c>
      <c r="F72" s="15">
        <f>'[2]DPS Lélouma'!H73</f>
        <v>5334.0484429065755</v>
      </c>
      <c r="G72" s="15">
        <f>'[2]DPSLabe '!H73</f>
        <v>11050.448275862069</v>
      </c>
      <c r="H72" s="15">
        <f>'[2]DPSKoubia '!H73</f>
        <v>5176.203389830509</v>
      </c>
      <c r="I72" s="15">
        <f>'[2]DPS Tougué '!H73</f>
        <v>26658.194207836455</v>
      </c>
      <c r="J72" s="16">
        <f t="shared" si="0"/>
        <v>78590.894316435602</v>
      </c>
      <c r="K72" s="17">
        <v>590</v>
      </c>
      <c r="L72" s="18">
        <f t="shared" si="1"/>
        <v>46368627.646697007</v>
      </c>
    </row>
    <row r="73" spans="1:12" s="12" customFormat="1" ht="21" customHeight="1" x14ac:dyDescent="0.35">
      <c r="A73" s="23">
        <v>66</v>
      </c>
      <c r="B73" s="22" t="s">
        <v>43</v>
      </c>
      <c r="C73" s="22" t="s">
        <v>136</v>
      </c>
      <c r="D73" s="23" t="s">
        <v>28</v>
      </c>
      <c r="E73" s="15">
        <f>'[2]DPS Mali '!H74</f>
        <v>4940.987643020595</v>
      </c>
      <c r="F73" s="15">
        <f>'[2]DPS Lélouma'!H74</f>
        <v>810.85714285714278</v>
      </c>
      <c r="G73" s="15">
        <f>'[2]DPSLabe '!H74</f>
        <v>3569.6037735849059</v>
      </c>
      <c r="H73" s="15">
        <f>'[2]DPSKoubia '!H74</f>
        <v>2736</v>
      </c>
      <c r="I73" s="15">
        <f>'[2]DPS Tougué '!H74</f>
        <v>6459.1497227356749</v>
      </c>
      <c r="J73" s="16">
        <f t="shared" ref="J73:J85" si="2">E73+F73+G73+H73+I73</f>
        <v>18516.59828219832</v>
      </c>
      <c r="K73" s="17">
        <v>2376</v>
      </c>
      <c r="L73" s="18">
        <f t="shared" ref="L73:L85" si="3">J73*K73</f>
        <v>43995437.518503211</v>
      </c>
    </row>
    <row r="74" spans="1:12" s="12" customFormat="1" ht="21.75" customHeight="1" x14ac:dyDescent="0.35">
      <c r="A74" s="23">
        <v>67</v>
      </c>
      <c r="B74" s="22" t="s">
        <v>92</v>
      </c>
      <c r="C74" s="22" t="s">
        <v>114</v>
      </c>
      <c r="D74" s="23" t="s">
        <v>68</v>
      </c>
      <c r="E74" s="15">
        <f>'[2]DPS Mali '!H75</f>
        <v>897</v>
      </c>
      <c r="F74" s="15">
        <f>'[2]DPS Lélouma'!H75</f>
        <v>352.00000000000011</v>
      </c>
      <c r="G74" s="15">
        <f>'[2]DPSLabe '!H75</f>
        <v>2645.2991347342399</v>
      </c>
      <c r="H74" s="15">
        <f>'[2]DPSKoubia '!H75</f>
        <v>1081.8888888888889</v>
      </c>
      <c r="I74" s="15">
        <f>'[2]DPS Tougué '!H75</f>
        <v>1362.2535211267605</v>
      </c>
      <c r="J74" s="16">
        <f t="shared" si="2"/>
        <v>6338.4415447498895</v>
      </c>
      <c r="K74" s="17">
        <v>6500</v>
      </c>
      <c r="L74" s="18">
        <f t="shared" si="3"/>
        <v>41199870.04087428</v>
      </c>
    </row>
    <row r="75" spans="1:12" s="12" customFormat="1" ht="21.75" customHeight="1" x14ac:dyDescent="0.35">
      <c r="A75" s="14">
        <v>68</v>
      </c>
      <c r="B75" s="22" t="s">
        <v>137</v>
      </c>
      <c r="C75" s="22" t="s">
        <v>138</v>
      </c>
      <c r="D75" s="23" t="s">
        <v>60</v>
      </c>
      <c r="E75" s="15">
        <f>'[2]DPS Mali '!H76</f>
        <v>0</v>
      </c>
      <c r="F75" s="15">
        <f>'[2]DPS Lélouma'!H76</f>
        <v>0</v>
      </c>
      <c r="G75" s="15">
        <f>'[2]DPSLabe '!H76</f>
        <v>8199.2411847672774</v>
      </c>
      <c r="H75" s="15">
        <f>'[2]DPSKoubia '!H76</f>
        <v>0</v>
      </c>
      <c r="I75" s="15">
        <f>'[2]DPS Tougué '!H76</f>
        <v>0</v>
      </c>
      <c r="J75" s="16">
        <f t="shared" si="2"/>
        <v>8199.2411847672774</v>
      </c>
      <c r="K75" s="17">
        <v>29.7</v>
      </c>
      <c r="L75" s="18">
        <f t="shared" si="3"/>
        <v>243517.46318758815</v>
      </c>
    </row>
    <row r="76" spans="1:12" s="12" customFormat="1" ht="21.75" customHeight="1" x14ac:dyDescent="0.35">
      <c r="A76" s="14">
        <v>69</v>
      </c>
      <c r="B76" s="22" t="s">
        <v>93</v>
      </c>
      <c r="C76" s="22" t="s">
        <v>68</v>
      </c>
      <c r="D76" s="23" t="s">
        <v>28</v>
      </c>
      <c r="E76" s="15">
        <f>'[2]DPS Mali '!H77</f>
        <v>94.640000000000015</v>
      </c>
      <c r="F76" s="15">
        <f>'[2]DPS Lélouma'!H77</f>
        <v>0</v>
      </c>
      <c r="G76" s="15">
        <f>'[2]DPSLabe '!H77</f>
        <v>3900</v>
      </c>
      <c r="H76" s="15">
        <f>'[2]DPSKoubia '!H77</f>
        <v>0</v>
      </c>
      <c r="I76" s="15">
        <f>'[2]DPS Tougué '!H77</f>
        <v>0</v>
      </c>
      <c r="J76" s="16">
        <f t="shared" si="2"/>
        <v>3994.64</v>
      </c>
      <c r="K76" s="20">
        <v>192000</v>
      </c>
      <c r="L76" s="18">
        <f t="shared" si="3"/>
        <v>766970880</v>
      </c>
    </row>
    <row r="77" spans="1:12" s="12" customFormat="1" ht="21.75" customHeight="1" x14ac:dyDescent="0.35">
      <c r="A77" s="14">
        <v>70</v>
      </c>
      <c r="B77" s="22" t="s">
        <v>94</v>
      </c>
      <c r="C77" s="22" t="s">
        <v>99</v>
      </c>
      <c r="D77" s="23" t="s">
        <v>60</v>
      </c>
      <c r="E77" s="15">
        <f>'[2]DPS Mali '!H78</f>
        <v>80802</v>
      </c>
      <c r="F77" s="15">
        <f>'[2]DPS Lélouma'!H78</f>
        <v>57015</v>
      </c>
      <c r="G77" s="15">
        <f>'[2]DPSLabe '!H78</f>
        <v>49542</v>
      </c>
      <c r="H77" s="15">
        <f>'[2]DPSKoubia '!H78</f>
        <v>30690</v>
      </c>
      <c r="I77" s="15">
        <f>'[2]DPS Tougué '!H78</f>
        <v>53484</v>
      </c>
      <c r="J77" s="16">
        <f t="shared" si="2"/>
        <v>271533</v>
      </c>
      <c r="K77" s="17">
        <v>248</v>
      </c>
      <c r="L77" s="18">
        <f t="shared" si="3"/>
        <v>67340184</v>
      </c>
    </row>
    <row r="78" spans="1:12" s="12" customFormat="1" ht="21.75" customHeight="1" x14ac:dyDescent="0.35">
      <c r="A78" s="14">
        <v>71</v>
      </c>
      <c r="B78" s="22" t="s">
        <v>115</v>
      </c>
      <c r="C78" s="22" t="s">
        <v>15</v>
      </c>
      <c r="D78" s="23" t="s">
        <v>15</v>
      </c>
      <c r="E78" s="15">
        <f>'[2]DPS Mali '!H79</f>
        <v>2115</v>
      </c>
      <c r="F78" s="15">
        <f>'[2]DPS Lélouma'!H79</f>
        <v>5897.1000000000013</v>
      </c>
      <c r="G78" s="15">
        <f>'[2]DPSLabe '!H79</f>
        <v>7568.4664031620559</v>
      </c>
      <c r="H78" s="15">
        <f>'[2]DPSKoubia '!H79</f>
        <v>5545.7093023255811</v>
      </c>
      <c r="I78" s="15">
        <f>'[2]DPS Tougué '!H79</f>
        <v>10563</v>
      </c>
      <c r="J78" s="16">
        <f t="shared" si="2"/>
        <v>31689.275705487638</v>
      </c>
      <c r="K78" s="17">
        <v>968</v>
      </c>
      <c r="L78" s="18">
        <f t="shared" si="3"/>
        <v>30675218.882912032</v>
      </c>
    </row>
    <row r="79" spans="1:12" s="12" customFormat="1" ht="21.75" customHeight="1" x14ac:dyDescent="0.35">
      <c r="A79" s="14">
        <v>72</v>
      </c>
      <c r="B79" s="22" t="s">
        <v>95</v>
      </c>
      <c r="C79" s="22" t="s">
        <v>139</v>
      </c>
      <c r="D79" s="23" t="s">
        <v>28</v>
      </c>
      <c r="E79" s="15">
        <f>'[2]DPS Mali '!H80</f>
        <v>1646.9851892484915</v>
      </c>
      <c r="F79" s="15">
        <f>'[2]DPS Lélouma'!H80</f>
        <v>0</v>
      </c>
      <c r="G79" s="15">
        <f>'[2]DPSLabe '!H80</f>
        <v>636</v>
      </c>
      <c r="H79" s="15">
        <f>'[2]DPSKoubia '!H80</f>
        <v>378</v>
      </c>
      <c r="I79" s="15">
        <f>'[2]DPS Tougué '!H80</f>
        <v>270</v>
      </c>
      <c r="J79" s="16">
        <f t="shared" si="2"/>
        <v>2930.9851892484912</v>
      </c>
      <c r="K79" s="17">
        <v>2100</v>
      </c>
      <c r="L79" s="18">
        <f t="shared" si="3"/>
        <v>6155068.8974218313</v>
      </c>
    </row>
    <row r="80" spans="1:12" s="12" customFormat="1" ht="21.75" customHeight="1" x14ac:dyDescent="0.35">
      <c r="A80" s="14">
        <v>73</v>
      </c>
      <c r="B80" s="22" t="s">
        <v>96</v>
      </c>
      <c r="C80" s="22" t="s">
        <v>109</v>
      </c>
      <c r="D80" s="23" t="s">
        <v>53</v>
      </c>
      <c r="E80" s="15">
        <f>'[2]DPS Mali '!H81</f>
        <v>2661</v>
      </c>
      <c r="F80" s="15">
        <f>'[2]DPS Lélouma'!H81</f>
        <v>2336.0212539851218</v>
      </c>
      <c r="G80" s="15">
        <f>'[2]DPSLabe '!H81</f>
        <v>5547</v>
      </c>
      <c r="H80" s="15">
        <f>'[2]DPSKoubia '!H81</f>
        <v>1117.6578947368421</v>
      </c>
      <c r="I80" s="15">
        <f>'[2]DPS Tougué '!H81</f>
        <v>340.65857885615253</v>
      </c>
      <c r="J80" s="16">
        <f t="shared" si="2"/>
        <v>12002.337727578117</v>
      </c>
      <c r="K80" s="17">
        <v>2500</v>
      </c>
      <c r="L80" s="18">
        <f t="shared" si="3"/>
        <v>30005844.318945292</v>
      </c>
    </row>
    <row r="81" spans="1:12" s="12" customFormat="1" ht="21.75" customHeight="1" x14ac:dyDescent="0.35">
      <c r="A81" s="14">
        <v>74</v>
      </c>
      <c r="B81" s="22" t="s">
        <v>97</v>
      </c>
      <c r="C81" s="22" t="s">
        <v>99</v>
      </c>
      <c r="D81" s="23" t="s">
        <v>60</v>
      </c>
      <c r="E81" s="15">
        <f>'[2]DPS Mali '!H82</f>
        <v>6616.5529910504001</v>
      </c>
      <c r="F81" s="15">
        <f>'[2]DPS Lélouma'!H82</f>
        <v>4719.0000000000036</v>
      </c>
      <c r="G81" s="15">
        <f>'[2]DPSLabe '!H82</f>
        <v>34080</v>
      </c>
      <c r="H81" s="15">
        <f>'[2]DPSKoubia '!H82</f>
        <v>4812.2033898305081</v>
      </c>
      <c r="I81" s="15">
        <f>'[2]DPS Tougué '!H82</f>
        <v>0</v>
      </c>
      <c r="J81" s="16">
        <f t="shared" si="2"/>
        <v>50227.756380880914</v>
      </c>
      <c r="K81" s="17">
        <v>65</v>
      </c>
      <c r="L81" s="18">
        <f t="shared" si="3"/>
        <v>3264804.1647572592</v>
      </c>
    </row>
    <row r="82" spans="1:12" s="12" customFormat="1" ht="21.75" customHeight="1" x14ac:dyDescent="0.35">
      <c r="A82" s="14">
        <v>75</v>
      </c>
      <c r="B82" s="22" t="s">
        <v>44</v>
      </c>
      <c r="C82" s="22" t="s">
        <v>123</v>
      </c>
      <c r="D82" s="23" t="s">
        <v>68</v>
      </c>
      <c r="E82" s="15">
        <f>'[2]DPS Mali '!H83</f>
        <v>15</v>
      </c>
      <c r="F82" s="15">
        <f>'[2]DPS Lélouma'!H83</f>
        <v>0</v>
      </c>
      <c r="G82" s="15">
        <f>'[2]DPSLabe '!H83</f>
        <v>18</v>
      </c>
      <c r="H82" s="15">
        <f>'[2]DPSKoubia '!H83</f>
        <v>0</v>
      </c>
      <c r="I82" s="15">
        <f>'[2]DPS Tougué '!H83</f>
        <v>45</v>
      </c>
      <c r="J82" s="16">
        <f t="shared" si="2"/>
        <v>78</v>
      </c>
      <c r="K82" s="17">
        <v>3100</v>
      </c>
      <c r="L82" s="18">
        <f t="shared" si="3"/>
        <v>241800</v>
      </c>
    </row>
    <row r="83" spans="1:12" s="12" customFormat="1" ht="21.75" customHeight="1" x14ac:dyDescent="0.35">
      <c r="A83" s="14">
        <v>76</v>
      </c>
      <c r="B83" s="22" t="s">
        <v>45</v>
      </c>
      <c r="C83" s="48"/>
      <c r="D83" s="23" t="s">
        <v>46</v>
      </c>
      <c r="E83" s="15">
        <f>'[2]DPS Mali '!H84</f>
        <v>15</v>
      </c>
      <c r="F83" s="15">
        <f>'[2]DPS Lélouma'!H84</f>
        <v>0</v>
      </c>
      <c r="G83" s="15">
        <f>'[2]DPSLabe '!H84</f>
        <v>15534</v>
      </c>
      <c r="H83" s="15">
        <f>'[2]DPSKoubia '!H84</f>
        <v>4980</v>
      </c>
      <c r="I83" s="15">
        <f>'[2]DPS Tougué '!H84</f>
        <v>12971.25</v>
      </c>
      <c r="J83" s="16">
        <f t="shared" si="2"/>
        <v>33500.25</v>
      </c>
      <c r="K83" s="49"/>
      <c r="L83" s="18">
        <f t="shared" si="3"/>
        <v>0</v>
      </c>
    </row>
    <row r="84" spans="1:12" s="12" customFormat="1" ht="21.75" customHeight="1" x14ac:dyDescent="0.35">
      <c r="A84" s="14">
        <v>77</v>
      </c>
      <c r="B84" s="22" t="s">
        <v>47</v>
      </c>
      <c r="C84" s="48"/>
      <c r="D84" s="23" t="s">
        <v>46</v>
      </c>
      <c r="E84" s="15">
        <f>'[2]DPS Mali '!H85</f>
        <v>3570.7730061349694</v>
      </c>
      <c r="F84" s="15">
        <f>'[2]DPS Lélouma'!H85</f>
        <v>0</v>
      </c>
      <c r="G84" s="15">
        <f>'[2]DPSLabe '!H85</f>
        <v>16818</v>
      </c>
      <c r="H84" s="15">
        <f>'[2]DPSKoubia '!H85</f>
        <v>40362</v>
      </c>
      <c r="I84" s="15">
        <f>'[2]DPS Tougué '!H85</f>
        <v>33960</v>
      </c>
      <c r="J84" s="16">
        <f t="shared" si="2"/>
        <v>94710.773006134972</v>
      </c>
      <c r="K84" s="49"/>
      <c r="L84" s="18">
        <f t="shared" si="3"/>
        <v>0</v>
      </c>
    </row>
    <row r="85" spans="1:12" s="12" customFormat="1" ht="21.75" customHeight="1" x14ac:dyDescent="0.35">
      <c r="A85" s="14">
        <v>78</v>
      </c>
      <c r="B85" s="22" t="s">
        <v>112</v>
      </c>
      <c r="C85" s="22" t="s">
        <v>111</v>
      </c>
      <c r="D85" s="23" t="s">
        <v>60</v>
      </c>
      <c r="E85" s="15">
        <f>'[2]DPS Mali '!H86</f>
        <v>2889.0378496982994</v>
      </c>
      <c r="F85" s="15">
        <f>'[2]DPS Lélouma'!H86</f>
        <v>18956.666666666664</v>
      </c>
      <c r="G85" s="15">
        <f>'[2]DPSLabe '!H86</f>
        <v>34428</v>
      </c>
      <c r="H85" s="15">
        <f>'[2]DPSKoubia '!H86</f>
        <v>1819.9999999999998</v>
      </c>
      <c r="I85" s="15">
        <f>'[2]DPS Tougué '!H86</f>
        <v>12236.666666666666</v>
      </c>
      <c r="J85" s="16">
        <f t="shared" si="2"/>
        <v>70330.371183031632</v>
      </c>
      <c r="K85" s="17">
        <v>91</v>
      </c>
      <c r="L85" s="18">
        <f t="shared" si="3"/>
        <v>6400063.7776558781</v>
      </c>
    </row>
    <row r="86" spans="1:12" s="12" customFormat="1" ht="21.75" customHeight="1" x14ac:dyDescent="0.35">
      <c r="A86" s="59" t="s">
        <v>48</v>
      </c>
      <c r="B86" s="60"/>
      <c r="C86" s="60"/>
      <c r="D86" s="60"/>
      <c r="E86" s="60"/>
      <c r="F86" s="60"/>
      <c r="G86" s="60"/>
      <c r="H86" s="60"/>
      <c r="I86" s="60"/>
      <c r="J86" s="60"/>
      <c r="K86" s="61"/>
      <c r="L86" s="28">
        <f>SUM(L8:L85)</f>
        <v>2964602305.8978858</v>
      </c>
    </row>
  </sheetData>
  <mergeCells count="2">
    <mergeCell ref="A86:K86"/>
    <mergeCell ref="A3:L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87"/>
  <sheetViews>
    <sheetView topLeftCell="A68" zoomScaleNormal="100" workbookViewId="0">
      <selection activeCell="A7" sqref="A7:K7"/>
    </sheetView>
  </sheetViews>
  <sheetFormatPr baseColWidth="10" defaultColWidth="11.44140625" defaultRowHeight="20.100000000000001" customHeight="1" x14ac:dyDescent="0.35"/>
  <cols>
    <col min="1" max="1" width="7.88671875" style="1" customWidth="1"/>
    <col min="2" max="2" width="56.5546875" style="1" customWidth="1"/>
    <col min="3" max="3" width="22.6640625" style="1" customWidth="1"/>
    <col min="4" max="4" width="13.109375" style="1" hidden="1" customWidth="1"/>
    <col min="5" max="5" width="16.109375" style="1" customWidth="1"/>
    <col min="6" max="6" width="18.44140625" style="1" customWidth="1"/>
    <col min="7" max="7" width="17.33203125" style="1" customWidth="1"/>
    <col min="8" max="8" width="16.44140625" style="1" customWidth="1"/>
    <col min="9" max="9" width="25.109375" style="1" customWidth="1"/>
    <col min="10" max="10" width="14.5546875" style="1" customWidth="1"/>
    <col min="11" max="11" width="23.5546875" style="1" customWidth="1"/>
    <col min="12" max="16384" width="11.44140625" style="1"/>
  </cols>
  <sheetData>
    <row r="3" spans="1:11" s="12" customFormat="1" ht="21.75" customHeight="1" x14ac:dyDescent="0.3">
      <c r="A3" s="58" t="s">
        <v>58</v>
      </c>
      <c r="B3" s="58"/>
      <c r="C3" s="58"/>
      <c r="D3" s="58"/>
      <c r="E3" s="58"/>
      <c r="F3" s="58"/>
      <c r="G3" s="58"/>
      <c r="H3" s="58"/>
      <c r="I3" s="58"/>
    </row>
    <row r="4" spans="1:11" s="12" customFormat="1" ht="21.75" customHeight="1" x14ac:dyDescent="0.3">
      <c r="A4" s="27"/>
      <c r="B4" s="27"/>
      <c r="C4" s="27"/>
      <c r="D4" s="27"/>
      <c r="E4" s="27"/>
      <c r="F4" s="27"/>
      <c r="G4" s="27"/>
    </row>
    <row r="5" spans="1:11" s="12" customFormat="1" ht="21.75" customHeight="1" x14ac:dyDescent="0.3">
      <c r="A5" s="27"/>
      <c r="B5" s="27"/>
      <c r="C5" s="27"/>
      <c r="D5" s="27"/>
      <c r="E5" s="27"/>
      <c r="F5" s="27"/>
      <c r="G5" s="27"/>
    </row>
    <row r="6" spans="1:11" s="12" customFormat="1" ht="21.75" customHeight="1" x14ac:dyDescent="0.3">
      <c r="D6" s="13"/>
    </row>
    <row r="7" spans="1:11" s="31" customFormat="1" ht="33.75" customHeight="1" x14ac:dyDescent="0.35">
      <c r="A7" s="32" t="s">
        <v>1</v>
      </c>
      <c r="B7" s="32" t="s">
        <v>2</v>
      </c>
      <c r="C7" s="32" t="s">
        <v>98</v>
      </c>
      <c r="D7" s="32" t="s">
        <v>3</v>
      </c>
      <c r="E7" s="32" t="s">
        <v>56</v>
      </c>
      <c r="F7" s="32" t="s">
        <v>57</v>
      </c>
      <c r="G7" s="32" t="s">
        <v>9</v>
      </c>
      <c r="H7" s="33" t="s">
        <v>10</v>
      </c>
      <c r="I7" s="33" t="s">
        <v>11</v>
      </c>
      <c r="J7" s="53"/>
      <c r="K7" s="53"/>
    </row>
    <row r="8" spans="1:11" s="12" customFormat="1" ht="21.75" customHeight="1" x14ac:dyDescent="0.35">
      <c r="A8" s="14">
        <v>1</v>
      </c>
      <c r="B8" s="22" t="s">
        <v>59</v>
      </c>
      <c r="C8" s="22" t="s">
        <v>99</v>
      </c>
      <c r="D8" s="23" t="s">
        <v>60</v>
      </c>
      <c r="E8" s="15">
        <f>'DRS FARANAH'!I8</f>
        <v>484882.07363239513</v>
      </c>
      <c r="F8" s="15">
        <f>'DRS LABE'!J8</f>
        <v>1092626.1842257895</v>
      </c>
      <c r="G8" s="16">
        <f>E8+F8</f>
        <v>1577508.2578581846</v>
      </c>
      <c r="H8" s="17">
        <v>30.6</v>
      </c>
      <c r="I8" s="18">
        <f>G8*H8</f>
        <v>48271752.690460451</v>
      </c>
    </row>
    <row r="9" spans="1:11" s="12" customFormat="1" ht="21.75" customHeight="1" x14ac:dyDescent="0.35">
      <c r="A9" s="14">
        <v>2</v>
      </c>
      <c r="B9" s="22" t="s">
        <v>61</v>
      </c>
      <c r="C9" s="22" t="s">
        <v>99</v>
      </c>
      <c r="D9" s="23" t="s">
        <v>60</v>
      </c>
      <c r="E9" s="15">
        <f>'DRS FARANAH'!I9</f>
        <v>9855.7149689143953</v>
      </c>
      <c r="F9" s="15">
        <f>'DRS LABE'!J9</f>
        <v>358134.20841130242</v>
      </c>
      <c r="G9" s="16">
        <f t="shared" ref="G9:G72" si="0">E9+F9</f>
        <v>367989.92338021682</v>
      </c>
      <c r="H9" s="17">
        <v>32.4</v>
      </c>
      <c r="I9" s="18">
        <f t="shared" ref="I9:I72" si="1">G9*H9</f>
        <v>11922873.517519025</v>
      </c>
    </row>
    <row r="10" spans="1:11" s="12" customFormat="1" ht="32.25" customHeight="1" x14ac:dyDescent="0.35">
      <c r="A10" s="14">
        <v>3</v>
      </c>
      <c r="B10" s="22" t="s">
        <v>62</v>
      </c>
      <c r="C10" s="22" t="s">
        <v>108</v>
      </c>
      <c r="D10" s="23" t="s">
        <v>53</v>
      </c>
      <c r="E10" s="15">
        <f>'DRS FARANAH'!I10</f>
        <v>386.91011235955057</v>
      </c>
      <c r="F10" s="15">
        <f>'DRS LABE'!J10</f>
        <v>1368.8740020353853</v>
      </c>
      <c r="G10" s="16">
        <f t="shared" si="0"/>
        <v>1755.7841143949358</v>
      </c>
      <c r="H10" s="17">
        <v>3497</v>
      </c>
      <c r="I10" s="18">
        <f t="shared" si="1"/>
        <v>6139977.0480390908</v>
      </c>
    </row>
    <row r="11" spans="1:11" s="12" customFormat="1" ht="21.75" customHeight="1" x14ac:dyDescent="0.3">
      <c r="A11" s="14">
        <v>4</v>
      </c>
      <c r="B11" s="22" t="s">
        <v>63</v>
      </c>
      <c r="C11" s="22" t="s">
        <v>119</v>
      </c>
      <c r="D11" s="23" t="s">
        <v>12</v>
      </c>
      <c r="E11" s="15">
        <f>'DRS FARANAH'!I11</f>
        <v>10837.615384615385</v>
      </c>
      <c r="F11" s="50">
        <f>'DRS LABE'!J11</f>
        <v>45745.407780765403</v>
      </c>
      <c r="G11" s="16">
        <f t="shared" si="0"/>
        <v>56583.023165380786</v>
      </c>
      <c r="H11" s="19"/>
      <c r="I11" s="18">
        <f t="shared" si="1"/>
        <v>0</v>
      </c>
    </row>
    <row r="12" spans="1:11" s="12" customFormat="1" ht="21.75" customHeight="1" x14ac:dyDescent="0.3">
      <c r="A12" s="14">
        <v>5</v>
      </c>
      <c r="B12" s="22" t="s">
        <v>64</v>
      </c>
      <c r="C12" s="22" t="s">
        <v>117</v>
      </c>
      <c r="D12" s="23" t="s">
        <v>12</v>
      </c>
      <c r="E12" s="15">
        <f>'DRS FARANAH'!I12</f>
        <v>12261.910256410256</v>
      </c>
      <c r="F12" s="50">
        <f>'DRS LABE'!J12</f>
        <v>20880.197226122262</v>
      </c>
      <c r="G12" s="16">
        <f t="shared" si="0"/>
        <v>33142.107482532519</v>
      </c>
      <c r="H12" s="19"/>
      <c r="I12" s="18">
        <f t="shared" si="1"/>
        <v>0</v>
      </c>
    </row>
    <row r="13" spans="1:11" s="12" customFormat="1" ht="21.75" customHeight="1" x14ac:dyDescent="0.3">
      <c r="A13" s="14">
        <v>6</v>
      </c>
      <c r="B13" s="22" t="s">
        <v>65</v>
      </c>
      <c r="C13" s="22" t="s">
        <v>116</v>
      </c>
      <c r="D13" s="23" t="s">
        <v>12</v>
      </c>
      <c r="E13" s="15">
        <f>'DRS FARANAH'!I13</f>
        <v>11480.961538461539</v>
      </c>
      <c r="F13" s="50">
        <f>'DRS LABE'!J13</f>
        <v>47877.46589790158</v>
      </c>
      <c r="G13" s="16">
        <f t="shared" si="0"/>
        <v>59358.427436363119</v>
      </c>
      <c r="H13" s="19"/>
      <c r="I13" s="18">
        <f t="shared" si="1"/>
        <v>0</v>
      </c>
    </row>
    <row r="14" spans="1:11" s="12" customFormat="1" ht="21.75" customHeight="1" x14ac:dyDescent="0.3">
      <c r="A14" s="14">
        <v>7</v>
      </c>
      <c r="B14" s="22" t="s">
        <v>66</v>
      </c>
      <c r="C14" s="22" t="s">
        <v>120</v>
      </c>
      <c r="D14" s="23" t="s">
        <v>12</v>
      </c>
      <c r="E14" s="15">
        <f>'DRS FARANAH'!I14</f>
        <v>13820.19017094017</v>
      </c>
      <c r="F14" s="50">
        <f>'DRS LABE'!J14</f>
        <v>88221.713531713525</v>
      </c>
      <c r="G14" s="16">
        <f t="shared" si="0"/>
        <v>102041.9037026537</v>
      </c>
      <c r="H14" s="19"/>
      <c r="I14" s="18">
        <f t="shared" si="1"/>
        <v>0</v>
      </c>
    </row>
    <row r="15" spans="1:11" s="12" customFormat="1" ht="21.75" customHeight="1" x14ac:dyDescent="0.3">
      <c r="A15" s="14">
        <v>8</v>
      </c>
      <c r="B15" s="22" t="s">
        <v>13</v>
      </c>
      <c r="C15" s="22" t="s">
        <v>99</v>
      </c>
      <c r="D15" s="23" t="s">
        <v>60</v>
      </c>
      <c r="E15" s="15">
        <f>'DRS FARANAH'!I15</f>
        <v>384656.15546950197</v>
      </c>
      <c r="F15" s="15">
        <f>'DRS LABE'!J15</f>
        <v>519415.633372012</v>
      </c>
      <c r="G15" s="16">
        <f t="shared" si="0"/>
        <v>904071.78884151392</v>
      </c>
      <c r="H15" s="17">
        <v>300</v>
      </c>
      <c r="I15" s="18">
        <f t="shared" si="1"/>
        <v>271221536.6524542</v>
      </c>
    </row>
    <row r="16" spans="1:11" s="12" customFormat="1" ht="21.75" customHeight="1" x14ac:dyDescent="0.3">
      <c r="A16" s="14">
        <v>9</v>
      </c>
      <c r="B16" s="22" t="s">
        <v>67</v>
      </c>
      <c r="C16" s="22" t="s">
        <v>99</v>
      </c>
      <c r="D16" s="23" t="s">
        <v>60</v>
      </c>
      <c r="E16" s="15">
        <f>'DRS FARANAH'!I16</f>
        <v>168714.94689177343</v>
      </c>
      <c r="F16" s="15">
        <f>'DRS LABE'!J16</f>
        <v>183487.08890147225</v>
      </c>
      <c r="G16" s="16">
        <f t="shared" si="0"/>
        <v>352202.03579324565</v>
      </c>
      <c r="H16" s="17">
        <v>224</v>
      </c>
      <c r="I16" s="18">
        <f t="shared" si="1"/>
        <v>78893256.017687023</v>
      </c>
    </row>
    <row r="17" spans="1:9" s="12" customFormat="1" ht="21.75" customHeight="1" x14ac:dyDescent="0.3">
      <c r="A17" s="14">
        <v>10</v>
      </c>
      <c r="B17" s="22" t="s">
        <v>14</v>
      </c>
      <c r="C17" s="22" t="s">
        <v>102</v>
      </c>
      <c r="D17" s="23" t="s">
        <v>68</v>
      </c>
      <c r="E17" s="15">
        <f>'DRS FARANAH'!I17</f>
        <v>41537.828887651936</v>
      </c>
      <c r="F17" s="15">
        <f>'DRS LABE'!J17</f>
        <v>38127.382387939157</v>
      </c>
      <c r="G17" s="16">
        <f t="shared" si="0"/>
        <v>79665.211275591093</v>
      </c>
      <c r="H17" s="17">
        <v>1600</v>
      </c>
      <c r="I17" s="18">
        <f t="shared" si="1"/>
        <v>127464338.04094575</v>
      </c>
    </row>
    <row r="18" spans="1:9" s="12" customFormat="1" ht="21.75" customHeight="1" x14ac:dyDescent="0.3">
      <c r="A18" s="14">
        <v>11</v>
      </c>
      <c r="B18" s="22" t="s">
        <v>54</v>
      </c>
      <c r="C18" s="48"/>
      <c r="D18" s="23" t="s">
        <v>15</v>
      </c>
      <c r="E18" s="15">
        <f>'DRS FARANAH'!I18</f>
        <v>125615.27999999998</v>
      </c>
      <c r="F18" s="50">
        <f>'DRS LABE'!J18</f>
        <v>413871</v>
      </c>
      <c r="G18" s="16">
        <f t="shared" si="0"/>
        <v>539486.28</v>
      </c>
      <c r="H18" s="19"/>
      <c r="I18" s="18">
        <f t="shared" si="1"/>
        <v>0</v>
      </c>
    </row>
    <row r="19" spans="1:9" s="12" customFormat="1" ht="21.75" customHeight="1" x14ac:dyDescent="0.3">
      <c r="A19" s="14">
        <v>12</v>
      </c>
      <c r="B19" s="22" t="s">
        <v>16</v>
      </c>
      <c r="C19" s="22" t="s">
        <v>99</v>
      </c>
      <c r="D19" s="23" t="s">
        <v>60</v>
      </c>
      <c r="E19" s="15">
        <f>'DRS FARANAH'!I19</f>
        <v>2250</v>
      </c>
      <c r="F19" s="15">
        <f>'DRS LABE'!J19</f>
        <v>3573.9038975429944</v>
      </c>
      <c r="G19" s="16">
        <f t="shared" si="0"/>
        <v>5823.9038975429939</v>
      </c>
      <c r="H19" s="17">
        <v>1200</v>
      </c>
      <c r="I19" s="18">
        <f t="shared" si="1"/>
        <v>6988684.6770515926</v>
      </c>
    </row>
    <row r="20" spans="1:9" s="12" customFormat="1" ht="21.75" customHeight="1" x14ac:dyDescent="0.3">
      <c r="A20" s="14">
        <v>13</v>
      </c>
      <c r="B20" s="22" t="s">
        <v>17</v>
      </c>
      <c r="C20" s="22" t="s">
        <v>102</v>
      </c>
      <c r="D20" s="23" t="s">
        <v>68</v>
      </c>
      <c r="E20" s="15">
        <f>'DRS FARANAH'!I20</f>
        <v>5638.181818181818</v>
      </c>
      <c r="F20" s="15">
        <f>'DRS LABE'!J20</f>
        <v>21587.08506269407</v>
      </c>
      <c r="G20" s="16">
        <f t="shared" si="0"/>
        <v>27225.26688087589</v>
      </c>
      <c r="H20" s="17">
        <v>1584</v>
      </c>
      <c r="I20" s="18">
        <f t="shared" si="1"/>
        <v>43124822.739307411</v>
      </c>
    </row>
    <row r="21" spans="1:9" s="12" customFormat="1" ht="21.75" customHeight="1" x14ac:dyDescent="0.35">
      <c r="A21" s="14">
        <v>14</v>
      </c>
      <c r="B21" s="22" t="s">
        <v>18</v>
      </c>
      <c r="C21" s="22" t="s">
        <v>102</v>
      </c>
      <c r="D21" s="23" t="s">
        <v>68</v>
      </c>
      <c r="E21" s="15">
        <f>'DRS FARANAH'!I21</f>
        <v>10495.170207896163</v>
      </c>
      <c r="F21" s="15">
        <f>'DRS LABE'!J21</f>
        <v>24125.266502764342</v>
      </c>
      <c r="G21" s="16">
        <f t="shared" si="0"/>
        <v>34620.436710660506</v>
      </c>
      <c r="H21" s="17">
        <v>3436</v>
      </c>
      <c r="I21" s="18">
        <f t="shared" si="1"/>
        <v>118955820.5378295</v>
      </c>
    </row>
    <row r="22" spans="1:9" s="12" customFormat="1" ht="21.75" customHeight="1" x14ac:dyDescent="0.35">
      <c r="A22" s="14">
        <v>15</v>
      </c>
      <c r="B22" s="22" t="s">
        <v>69</v>
      </c>
      <c r="C22" s="22" t="s">
        <v>121</v>
      </c>
      <c r="D22" s="23" t="s">
        <v>68</v>
      </c>
      <c r="E22" s="15">
        <f>'DRS FARANAH'!I22</f>
        <v>170.88923076923078</v>
      </c>
      <c r="F22" s="15">
        <f>'DRS LABE'!J22</f>
        <v>426.44492911668482</v>
      </c>
      <c r="G22" s="16">
        <f t="shared" si="0"/>
        <v>597.3341598859156</v>
      </c>
      <c r="H22" s="17">
        <v>43470</v>
      </c>
      <c r="I22" s="18">
        <f t="shared" si="1"/>
        <v>25966115.93024075</v>
      </c>
    </row>
    <row r="23" spans="1:9" s="12" customFormat="1" ht="21.75" customHeight="1" x14ac:dyDescent="0.35">
      <c r="A23" s="14">
        <v>16</v>
      </c>
      <c r="B23" s="22" t="s">
        <v>70</v>
      </c>
      <c r="C23" s="22" t="s">
        <v>99</v>
      </c>
      <c r="D23" s="23" t="s">
        <v>60</v>
      </c>
      <c r="E23" s="15">
        <f>'DRS FARANAH'!I23</f>
        <v>49094.349356660663</v>
      </c>
      <c r="F23" s="15">
        <f>'DRS LABE'!J23</f>
        <v>56105.543522885171</v>
      </c>
      <c r="G23" s="16">
        <f t="shared" si="0"/>
        <v>105199.89287954583</v>
      </c>
      <c r="H23" s="17">
        <v>428</v>
      </c>
      <c r="I23" s="18">
        <f t="shared" si="1"/>
        <v>45025554.152445614</v>
      </c>
    </row>
    <row r="24" spans="1:9" s="12" customFormat="1" ht="21.75" customHeight="1" x14ac:dyDescent="0.35">
      <c r="A24" s="14">
        <v>17</v>
      </c>
      <c r="B24" s="22" t="s">
        <v>19</v>
      </c>
      <c r="C24" s="22" t="s">
        <v>102</v>
      </c>
      <c r="D24" s="23" t="s">
        <v>68</v>
      </c>
      <c r="E24" s="15">
        <f>'DRS FARANAH'!I24</f>
        <v>14019.997680074792</v>
      </c>
      <c r="F24" s="15">
        <f>'DRS LABE'!J24</f>
        <v>11750.896271358921</v>
      </c>
      <c r="G24" s="16">
        <f t="shared" si="0"/>
        <v>25770.893951433711</v>
      </c>
      <c r="H24" s="17">
        <v>3400</v>
      </c>
      <c r="I24" s="18">
        <f t="shared" si="1"/>
        <v>87621039.434874624</v>
      </c>
    </row>
    <row r="25" spans="1:9" s="12" customFormat="1" ht="21.75" customHeight="1" x14ac:dyDescent="0.35">
      <c r="A25" s="14">
        <v>18</v>
      </c>
      <c r="B25" s="22" t="s">
        <v>20</v>
      </c>
      <c r="C25" s="22" t="s">
        <v>99</v>
      </c>
      <c r="D25" s="23" t="s">
        <v>71</v>
      </c>
      <c r="E25" s="15">
        <f>'DRS FARANAH'!I25</f>
        <v>898</v>
      </c>
      <c r="F25" s="15">
        <f>'DRS LABE'!J25</f>
        <v>5269.6135721565852</v>
      </c>
      <c r="G25" s="16">
        <f t="shared" si="0"/>
        <v>6167.6135721565852</v>
      </c>
      <c r="H25" s="17">
        <v>150</v>
      </c>
      <c r="I25" s="18">
        <f t="shared" si="1"/>
        <v>925142.03582348779</v>
      </c>
    </row>
    <row r="26" spans="1:9" s="12" customFormat="1" ht="32.25" customHeight="1" x14ac:dyDescent="0.35">
      <c r="A26" s="14">
        <v>19</v>
      </c>
      <c r="B26" s="22" t="s">
        <v>72</v>
      </c>
      <c r="C26" s="22" t="s">
        <v>121</v>
      </c>
      <c r="D26" s="23" t="s">
        <v>68</v>
      </c>
      <c r="E26" s="15">
        <f>'DRS FARANAH'!I26</f>
        <v>267.34291995957244</v>
      </c>
      <c r="F26" s="15">
        <f>'DRS LABE'!J26</f>
        <v>800.83943176926391</v>
      </c>
      <c r="G26" s="16">
        <f t="shared" si="0"/>
        <v>1068.1823517288362</v>
      </c>
      <c r="H26" s="17">
        <v>56000</v>
      </c>
      <c r="I26" s="18">
        <f t="shared" si="1"/>
        <v>59818211.696814828</v>
      </c>
    </row>
    <row r="27" spans="1:9" s="12" customFormat="1" ht="21.75" customHeight="1" x14ac:dyDescent="0.35">
      <c r="A27" s="14">
        <v>20</v>
      </c>
      <c r="B27" s="22" t="s">
        <v>21</v>
      </c>
      <c r="C27" s="22" t="s">
        <v>125</v>
      </c>
      <c r="D27" s="23" t="s">
        <v>53</v>
      </c>
      <c r="E27" s="15">
        <f>'DRS FARANAH'!I27</f>
        <v>2250</v>
      </c>
      <c r="F27" s="50">
        <f>'DRS LABE'!J27</f>
        <v>7914.0047021943574</v>
      </c>
      <c r="G27" s="16">
        <f t="shared" si="0"/>
        <v>10164.004702194357</v>
      </c>
      <c r="H27" s="19"/>
      <c r="I27" s="18">
        <f t="shared" si="1"/>
        <v>0</v>
      </c>
    </row>
    <row r="28" spans="1:9" s="12" customFormat="1" ht="21.75" customHeight="1" x14ac:dyDescent="0.35">
      <c r="A28" s="14">
        <v>21</v>
      </c>
      <c r="B28" s="22" t="s">
        <v>73</v>
      </c>
      <c r="C28" s="22" t="s">
        <v>126</v>
      </c>
      <c r="D28" s="23" t="s">
        <v>53</v>
      </c>
      <c r="E28" s="15">
        <f>'DRS FARANAH'!I28</f>
        <v>1175</v>
      </c>
      <c r="F28" s="15">
        <f>'DRS LABE'!J28</f>
        <v>1950</v>
      </c>
      <c r="G28" s="16">
        <f t="shared" si="0"/>
        <v>3125</v>
      </c>
      <c r="H28" s="17">
        <v>2220</v>
      </c>
      <c r="I28" s="18">
        <f t="shared" si="1"/>
        <v>6937500</v>
      </c>
    </row>
    <row r="29" spans="1:9" s="12" customFormat="1" ht="21.75" customHeight="1" x14ac:dyDescent="0.35">
      <c r="A29" s="14">
        <v>22</v>
      </c>
      <c r="B29" s="22" t="s">
        <v>74</v>
      </c>
      <c r="C29" s="22" t="s">
        <v>122</v>
      </c>
      <c r="D29" s="23" t="s">
        <v>60</v>
      </c>
      <c r="E29" s="15">
        <f>'DRS FARANAH'!I29</f>
        <v>3000</v>
      </c>
      <c r="F29" s="15">
        <f>'DRS LABE'!J29</f>
        <v>23644.321113689097</v>
      </c>
      <c r="G29" s="16">
        <f t="shared" si="0"/>
        <v>26644.321113689097</v>
      </c>
      <c r="H29" s="17">
        <v>1451</v>
      </c>
      <c r="I29" s="18">
        <f t="shared" si="1"/>
        <v>38660909.935962878</v>
      </c>
    </row>
    <row r="30" spans="1:9" s="12" customFormat="1" ht="21.75" customHeight="1" x14ac:dyDescent="0.35">
      <c r="A30" s="14">
        <v>23</v>
      </c>
      <c r="B30" s="22" t="s">
        <v>22</v>
      </c>
      <c r="C30" s="22" t="s">
        <v>99</v>
      </c>
      <c r="D30" s="23" t="s">
        <v>60</v>
      </c>
      <c r="E30" s="15">
        <f>'DRS FARANAH'!I30</f>
        <v>71660.138157894733</v>
      </c>
      <c r="F30" s="15">
        <f>'DRS LABE'!J30</f>
        <v>34617.863505288849</v>
      </c>
      <c r="G30" s="16">
        <f t="shared" si="0"/>
        <v>106278.00166318359</v>
      </c>
      <c r="H30" s="20">
        <v>446</v>
      </c>
      <c r="I30" s="18">
        <f t="shared" si="1"/>
        <v>47399988.741779879</v>
      </c>
    </row>
    <row r="31" spans="1:9" s="12" customFormat="1" ht="21.75" customHeight="1" x14ac:dyDescent="0.35">
      <c r="A31" s="14">
        <v>24</v>
      </c>
      <c r="B31" s="22" t="s">
        <v>23</v>
      </c>
      <c r="C31" s="48"/>
      <c r="D31" s="23" t="s">
        <v>24</v>
      </c>
      <c r="E31" s="15">
        <f>'DRS FARANAH'!I31</f>
        <v>38980.799999999996</v>
      </c>
      <c r="F31" s="50">
        <f>'DRS LABE'!J31</f>
        <v>168328.33333333331</v>
      </c>
      <c r="G31" s="16">
        <f t="shared" si="0"/>
        <v>207309.1333333333</v>
      </c>
      <c r="H31" s="19"/>
      <c r="I31" s="18">
        <f t="shared" si="1"/>
        <v>0</v>
      </c>
    </row>
    <row r="32" spans="1:9" s="12" customFormat="1" ht="21.75" customHeight="1" x14ac:dyDescent="0.35">
      <c r="A32" s="14">
        <v>25</v>
      </c>
      <c r="B32" s="22" t="s">
        <v>75</v>
      </c>
      <c r="C32" s="22" t="s">
        <v>101</v>
      </c>
      <c r="D32" s="23" t="s">
        <v>68</v>
      </c>
      <c r="E32" s="15">
        <f>'DRS FARANAH'!I32</f>
        <v>9177.1883992162275</v>
      </c>
      <c r="F32" s="15">
        <f>'DRS LABE'!J32</f>
        <v>22950.540072041447</v>
      </c>
      <c r="G32" s="16">
        <f t="shared" si="0"/>
        <v>32127.728471257673</v>
      </c>
      <c r="H32" s="17">
        <v>4800</v>
      </c>
      <c r="I32" s="18">
        <f t="shared" si="1"/>
        <v>154213096.66203684</v>
      </c>
    </row>
    <row r="33" spans="1:9" s="12" customFormat="1" ht="21.75" customHeight="1" x14ac:dyDescent="0.35">
      <c r="A33" s="14">
        <v>26</v>
      </c>
      <c r="B33" s="22" t="s">
        <v>25</v>
      </c>
      <c r="C33" s="22" t="s">
        <v>99</v>
      </c>
      <c r="D33" s="23" t="s">
        <v>60</v>
      </c>
      <c r="E33" s="15">
        <f>'DRS FARANAH'!I33</f>
        <v>372600.96433235449</v>
      </c>
      <c r="F33" s="15">
        <f>'DRS LABE'!J33</f>
        <v>717653.55383117148</v>
      </c>
      <c r="G33" s="16">
        <f t="shared" si="0"/>
        <v>1090254.518163526</v>
      </c>
      <c r="H33" s="17">
        <v>123</v>
      </c>
      <c r="I33" s="18">
        <f t="shared" si="1"/>
        <v>134101305.73411369</v>
      </c>
    </row>
    <row r="34" spans="1:9" s="12" customFormat="1" ht="21.75" customHeight="1" x14ac:dyDescent="0.35">
      <c r="A34" s="14">
        <v>27</v>
      </c>
      <c r="B34" s="22" t="s">
        <v>26</v>
      </c>
      <c r="C34" s="48"/>
      <c r="D34" s="23" t="s">
        <v>68</v>
      </c>
      <c r="E34" s="15">
        <f>'DRS FARANAH'!I34</f>
        <v>3426.2710556186153</v>
      </c>
      <c r="F34" s="50">
        <f>'DRS LABE'!J34</f>
        <v>27773.151063829788</v>
      </c>
      <c r="G34" s="16">
        <f t="shared" si="0"/>
        <v>31199.422119448402</v>
      </c>
      <c r="H34" s="19"/>
      <c r="I34" s="18">
        <f t="shared" si="1"/>
        <v>0</v>
      </c>
    </row>
    <row r="35" spans="1:9" s="12" customFormat="1" ht="21.75" customHeight="1" x14ac:dyDescent="0.35">
      <c r="A35" s="14">
        <v>28</v>
      </c>
      <c r="B35" s="22" t="s">
        <v>27</v>
      </c>
      <c r="C35" s="22" t="s">
        <v>124</v>
      </c>
      <c r="D35" s="23" t="s">
        <v>28</v>
      </c>
      <c r="E35" s="15">
        <f>'DRS FARANAH'!I35</f>
        <v>800</v>
      </c>
      <c r="F35" s="15">
        <f>'DRS LABE'!J35</f>
        <v>3393.5394622723361</v>
      </c>
      <c r="G35" s="16">
        <f t="shared" si="0"/>
        <v>4193.5394622723361</v>
      </c>
      <c r="H35" s="17">
        <v>854</v>
      </c>
      <c r="I35" s="18">
        <f t="shared" si="1"/>
        <v>3581282.7007805752</v>
      </c>
    </row>
    <row r="36" spans="1:9" s="12" customFormat="1" ht="21.75" customHeight="1" x14ac:dyDescent="0.35">
      <c r="A36" s="14">
        <v>29</v>
      </c>
      <c r="B36" s="22" t="s">
        <v>76</v>
      </c>
      <c r="C36" s="22" t="s">
        <v>105</v>
      </c>
      <c r="D36" s="22" t="s">
        <v>28</v>
      </c>
      <c r="E36" s="15">
        <f>'DRS FARANAH'!I36</f>
        <v>3782.42670980614</v>
      </c>
      <c r="F36" s="15">
        <f>'DRS LABE'!J36</f>
        <v>4228.2839377955816</v>
      </c>
      <c r="G36" s="16">
        <f t="shared" si="0"/>
        <v>8010.7106476017216</v>
      </c>
      <c r="H36" s="17">
        <v>2051</v>
      </c>
      <c r="I36" s="18">
        <f t="shared" si="1"/>
        <v>16429967.538231131</v>
      </c>
    </row>
    <row r="37" spans="1:9" s="12" customFormat="1" ht="21.75" customHeight="1" x14ac:dyDescent="0.35">
      <c r="A37" s="14">
        <v>30</v>
      </c>
      <c r="B37" s="22" t="s">
        <v>29</v>
      </c>
      <c r="C37" s="48"/>
      <c r="D37" s="23" t="s">
        <v>24</v>
      </c>
      <c r="E37" s="15">
        <f>'DRS FARANAH'!I37</f>
        <v>9124.7999999999993</v>
      </c>
      <c r="F37" s="50">
        <f>'DRS LABE'!J37</f>
        <v>1440.0923566878982</v>
      </c>
      <c r="G37" s="16">
        <f t="shared" si="0"/>
        <v>10564.892356687898</v>
      </c>
      <c r="H37" s="19"/>
      <c r="I37" s="18">
        <f t="shared" si="1"/>
        <v>0</v>
      </c>
    </row>
    <row r="38" spans="1:9" s="12" customFormat="1" ht="21.75" customHeight="1" x14ac:dyDescent="0.35">
      <c r="A38" s="14">
        <v>31</v>
      </c>
      <c r="B38" s="22" t="s">
        <v>77</v>
      </c>
      <c r="C38" s="22" t="s">
        <v>100</v>
      </c>
      <c r="D38" s="23" t="s">
        <v>60</v>
      </c>
      <c r="E38" s="15">
        <f>'DRS FARANAH'!I38</f>
        <v>109283.86317391737</v>
      </c>
      <c r="F38" s="15">
        <f>'DRS LABE'!J38</f>
        <v>111962.50873129009</v>
      </c>
      <c r="G38" s="16">
        <f t="shared" si="0"/>
        <v>221246.37190520746</v>
      </c>
      <c r="H38" s="17">
        <v>173</v>
      </c>
      <c r="I38" s="18">
        <f t="shared" si="1"/>
        <v>38275622.339600891</v>
      </c>
    </row>
    <row r="39" spans="1:9" s="12" customFormat="1" ht="21.75" customHeight="1" x14ac:dyDescent="0.35">
      <c r="A39" s="14">
        <v>32</v>
      </c>
      <c r="B39" s="22" t="s">
        <v>78</v>
      </c>
      <c r="C39" s="22" t="s">
        <v>99</v>
      </c>
      <c r="D39" s="23" t="s">
        <v>60</v>
      </c>
      <c r="E39" s="15">
        <f>'DRS FARANAH'!I39</f>
        <v>7670.4560311284058</v>
      </c>
      <c r="F39" s="15">
        <f>'DRS LABE'!J39</f>
        <v>45806.190486054344</v>
      </c>
      <c r="G39" s="16">
        <f t="shared" si="0"/>
        <v>53476.646517182751</v>
      </c>
      <c r="H39" s="17">
        <v>600</v>
      </c>
      <c r="I39" s="18">
        <f t="shared" si="1"/>
        <v>32085987.91030965</v>
      </c>
    </row>
    <row r="40" spans="1:9" s="12" customFormat="1" ht="21.75" customHeight="1" x14ac:dyDescent="0.35">
      <c r="A40" s="14">
        <v>33</v>
      </c>
      <c r="B40" s="22" t="s">
        <v>79</v>
      </c>
      <c r="C40" s="22" t="s">
        <v>101</v>
      </c>
      <c r="D40" s="12" t="s">
        <v>68</v>
      </c>
      <c r="E40" s="15">
        <f>'DRS FARANAH'!I40</f>
        <v>10642.892877336981</v>
      </c>
      <c r="F40" s="15">
        <f>'DRS LABE'!J40</f>
        <v>10374.863882618512</v>
      </c>
      <c r="G40" s="16">
        <f t="shared" si="0"/>
        <v>21017.756759955493</v>
      </c>
      <c r="H40" s="17">
        <v>15700</v>
      </c>
      <c r="I40" s="18">
        <f t="shared" si="1"/>
        <v>329978781.13130122</v>
      </c>
    </row>
    <row r="41" spans="1:9" s="12" customFormat="1" ht="21.75" customHeight="1" x14ac:dyDescent="0.35">
      <c r="A41" s="14">
        <v>34</v>
      </c>
      <c r="B41" s="22" t="s">
        <v>80</v>
      </c>
      <c r="C41" s="22" t="s">
        <v>113</v>
      </c>
      <c r="D41" s="23" t="s">
        <v>28</v>
      </c>
      <c r="E41" s="15">
        <f>'DRS FARANAH'!I41</f>
        <v>12502.398298684864</v>
      </c>
      <c r="F41" s="15">
        <f>'DRS LABE'!J41</f>
        <v>87967.696377079468</v>
      </c>
      <c r="G41" s="16">
        <f t="shared" si="0"/>
        <v>100470.09467576433</v>
      </c>
      <c r="H41" s="17">
        <v>398</v>
      </c>
      <c r="I41" s="18">
        <f t="shared" si="1"/>
        <v>39987097.680954203</v>
      </c>
    </row>
    <row r="42" spans="1:9" s="12" customFormat="1" ht="21.75" customHeight="1" x14ac:dyDescent="0.35">
      <c r="A42" s="14">
        <v>35</v>
      </c>
      <c r="B42" s="24" t="s">
        <v>81</v>
      </c>
      <c r="C42" s="22" t="s">
        <v>99</v>
      </c>
      <c r="D42" s="25" t="s">
        <v>60</v>
      </c>
      <c r="E42" s="15">
        <f>'DRS FARANAH'!I42</f>
        <v>1380696.7586206896</v>
      </c>
      <c r="F42" s="15">
        <f>'DRS LABE'!J42</f>
        <v>1516667.2912423625</v>
      </c>
      <c r="G42" s="16">
        <f t="shared" si="0"/>
        <v>2897364.0498630521</v>
      </c>
      <c r="H42" s="17">
        <v>31</v>
      </c>
      <c r="I42" s="18">
        <f t="shared" si="1"/>
        <v>89818285.545754611</v>
      </c>
    </row>
    <row r="43" spans="1:9" s="12" customFormat="1" ht="21.75" customHeight="1" x14ac:dyDescent="0.35">
      <c r="A43" s="14">
        <v>36</v>
      </c>
      <c r="B43" s="22" t="s">
        <v>82</v>
      </c>
      <c r="C43" s="22" t="s">
        <v>99</v>
      </c>
      <c r="D43" s="23" t="s">
        <v>60</v>
      </c>
      <c r="E43" s="15">
        <f>'DRS FARANAH'!I43</f>
        <v>2896.666666666667</v>
      </c>
      <c r="F43" s="15">
        <f>'DRS LABE'!J43</f>
        <v>22829.814432989679</v>
      </c>
      <c r="G43" s="16">
        <f t="shared" si="0"/>
        <v>25726.481099656346</v>
      </c>
      <c r="H43" s="17">
        <v>94</v>
      </c>
      <c r="I43" s="18">
        <f t="shared" si="1"/>
        <v>2418289.2233676966</v>
      </c>
    </row>
    <row r="44" spans="1:9" s="12" customFormat="1" ht="21.75" customHeight="1" x14ac:dyDescent="0.35">
      <c r="A44" s="14">
        <v>37</v>
      </c>
      <c r="B44" s="22" t="s">
        <v>128</v>
      </c>
      <c r="C44" s="22" t="s">
        <v>127</v>
      </c>
      <c r="D44" s="23" t="s">
        <v>68</v>
      </c>
      <c r="E44" s="15">
        <f>'DRS FARANAH'!I44</f>
        <v>297.90656934306571</v>
      </c>
      <c r="F44" s="15">
        <f>'DRS LABE'!J44</f>
        <v>4928.8195210746417</v>
      </c>
      <c r="G44" s="16">
        <f t="shared" si="0"/>
        <v>5226.7260904177074</v>
      </c>
      <c r="H44" s="17">
        <v>4231</v>
      </c>
      <c r="I44" s="18">
        <f t="shared" si="1"/>
        <v>22114278.088557322</v>
      </c>
    </row>
    <row r="45" spans="1:9" s="12" customFormat="1" ht="34.5" customHeight="1" x14ac:dyDescent="0.35">
      <c r="A45" s="14">
        <v>38</v>
      </c>
      <c r="B45" s="22" t="s">
        <v>30</v>
      </c>
      <c r="C45" s="22" t="s">
        <v>118</v>
      </c>
      <c r="D45" s="23" t="s">
        <v>28</v>
      </c>
      <c r="E45" s="15">
        <f>'DRS FARANAH'!I45</f>
        <v>9815.5604960254805</v>
      </c>
      <c r="F45" s="15">
        <f>'DRS LABE'!J45</f>
        <v>14364.818438495498</v>
      </c>
      <c r="G45" s="16">
        <f t="shared" si="0"/>
        <v>24180.378934520981</v>
      </c>
      <c r="H45" s="17">
        <v>1900</v>
      </c>
      <c r="I45" s="18">
        <f t="shared" si="1"/>
        <v>45942719.975589864</v>
      </c>
    </row>
    <row r="46" spans="1:9" s="12" customFormat="1" ht="21.75" customHeight="1" x14ac:dyDescent="0.35">
      <c r="A46" s="14">
        <v>39</v>
      </c>
      <c r="B46" s="22" t="s">
        <v>83</v>
      </c>
      <c r="C46" s="22" t="s">
        <v>114</v>
      </c>
      <c r="D46" s="23" t="s">
        <v>68</v>
      </c>
      <c r="E46" s="15">
        <f>'DRS FARANAH'!I46</f>
        <v>3790.774243211551</v>
      </c>
      <c r="F46" s="15">
        <f>'DRS LABE'!J46</f>
        <v>13075.258111342147</v>
      </c>
      <c r="G46" s="16">
        <f t="shared" si="0"/>
        <v>16866.032354553699</v>
      </c>
      <c r="H46" s="17">
        <v>5500</v>
      </c>
      <c r="I46" s="18">
        <f t="shared" si="1"/>
        <v>92763177.950045347</v>
      </c>
    </row>
    <row r="47" spans="1:9" s="12" customFormat="1" ht="33" customHeight="1" x14ac:dyDescent="0.35">
      <c r="A47" s="14">
        <v>40</v>
      </c>
      <c r="B47" s="24" t="s">
        <v>84</v>
      </c>
      <c r="C47" s="22" t="s">
        <v>99</v>
      </c>
      <c r="D47" s="23" t="s">
        <v>60</v>
      </c>
      <c r="E47" s="15">
        <f>'DRS FARANAH'!I47</f>
        <v>93824.791386547993</v>
      </c>
      <c r="F47" s="15">
        <f>'DRS LABE'!J47</f>
        <v>245726.39207807119</v>
      </c>
      <c r="G47" s="16">
        <f t="shared" si="0"/>
        <v>339551.18346461921</v>
      </c>
      <c r="H47" s="17">
        <v>54.45</v>
      </c>
      <c r="I47" s="18">
        <f t="shared" si="1"/>
        <v>18488561.939648516</v>
      </c>
    </row>
    <row r="48" spans="1:9" s="12" customFormat="1" ht="21.75" customHeight="1" x14ac:dyDescent="0.35">
      <c r="A48" s="14">
        <v>41</v>
      </c>
      <c r="B48" s="22" t="s">
        <v>31</v>
      </c>
      <c r="C48" s="22" t="s">
        <v>99</v>
      </c>
      <c r="D48" s="23" t="s">
        <v>60</v>
      </c>
      <c r="E48" s="15">
        <f>'DRS FARANAH'!I48</f>
        <v>11500</v>
      </c>
      <c r="F48" s="15">
        <f>'DRS LABE'!J48</f>
        <v>120594.50697244547</v>
      </c>
      <c r="G48" s="16">
        <f t="shared" si="0"/>
        <v>132094.50697244547</v>
      </c>
      <c r="H48" s="17">
        <v>127</v>
      </c>
      <c r="I48" s="18">
        <f t="shared" si="1"/>
        <v>16776002.385500574</v>
      </c>
    </row>
    <row r="49" spans="1:9" s="12" customFormat="1" ht="21.75" customHeight="1" x14ac:dyDescent="0.35">
      <c r="A49" s="14">
        <v>42</v>
      </c>
      <c r="B49" s="22" t="s">
        <v>32</v>
      </c>
      <c r="C49" s="48"/>
      <c r="D49" s="23" t="s">
        <v>24</v>
      </c>
      <c r="E49" s="15">
        <f>'DRS FARANAH'!I49</f>
        <v>6278</v>
      </c>
      <c r="F49" s="50">
        <f>'DRS LABE'!J49</f>
        <v>6179.805979447975</v>
      </c>
      <c r="G49" s="16">
        <f t="shared" si="0"/>
        <v>12457.805979447974</v>
      </c>
      <c r="H49" s="19"/>
      <c r="I49" s="18">
        <f t="shared" si="1"/>
        <v>0</v>
      </c>
    </row>
    <row r="50" spans="1:9" s="12" customFormat="1" ht="21.75" customHeight="1" x14ac:dyDescent="0.35">
      <c r="A50" s="14">
        <v>43</v>
      </c>
      <c r="B50" s="22" t="s">
        <v>85</v>
      </c>
      <c r="C50" s="22" t="s">
        <v>103</v>
      </c>
      <c r="D50" s="23" t="s">
        <v>68</v>
      </c>
      <c r="E50" s="15">
        <f>'DRS FARANAH'!I50</f>
        <v>7103.9866595589883</v>
      </c>
      <c r="F50" s="15">
        <f>'DRS LABE'!J50</f>
        <v>12545.950731960269</v>
      </c>
      <c r="G50" s="16">
        <f t="shared" si="0"/>
        <v>19649.937391519255</v>
      </c>
      <c r="H50" s="17">
        <v>8910</v>
      </c>
      <c r="I50" s="18">
        <f t="shared" si="1"/>
        <v>175080942.15843657</v>
      </c>
    </row>
    <row r="51" spans="1:9" s="12" customFormat="1" ht="21.75" customHeight="1" x14ac:dyDescent="0.35">
      <c r="A51" s="14">
        <v>44</v>
      </c>
      <c r="B51" s="22" t="s">
        <v>86</v>
      </c>
      <c r="C51" s="22" t="s">
        <v>114</v>
      </c>
      <c r="D51" s="23" t="s">
        <v>68</v>
      </c>
      <c r="E51" s="15">
        <f>'DRS FARANAH'!I51</f>
        <v>5513.4705672721484</v>
      </c>
      <c r="F51" s="15">
        <f>'DRS LABE'!J51</f>
        <v>11090.03292385046</v>
      </c>
      <c r="G51" s="16">
        <f t="shared" si="0"/>
        <v>16603.50349112261</v>
      </c>
      <c r="H51" s="17">
        <v>6500</v>
      </c>
      <c r="I51" s="18">
        <f t="shared" si="1"/>
        <v>107922772.69229697</v>
      </c>
    </row>
    <row r="52" spans="1:9" s="12" customFormat="1" ht="21.75" customHeight="1" x14ac:dyDescent="0.35">
      <c r="A52" s="14">
        <v>45</v>
      </c>
      <c r="B52" s="22" t="s">
        <v>107</v>
      </c>
      <c r="C52" s="22" t="s">
        <v>106</v>
      </c>
      <c r="D52" s="23" t="s">
        <v>28</v>
      </c>
      <c r="E52" s="15">
        <f>'DRS FARANAH'!I52</f>
        <v>194.93358162631904</v>
      </c>
      <c r="F52" s="15">
        <f>'DRS LABE'!J52</f>
        <v>3561.2729488220957</v>
      </c>
      <c r="G52" s="16">
        <f t="shared" si="0"/>
        <v>3756.2065304484149</v>
      </c>
      <c r="H52" s="17">
        <v>11577</v>
      </c>
      <c r="I52" s="18">
        <f t="shared" si="1"/>
        <v>43485603.003001302</v>
      </c>
    </row>
    <row r="53" spans="1:9" s="12" customFormat="1" ht="21.75" customHeight="1" x14ac:dyDescent="0.35">
      <c r="A53" s="14">
        <v>46</v>
      </c>
      <c r="B53" s="22" t="s">
        <v>151</v>
      </c>
      <c r="C53" s="22" t="s">
        <v>99</v>
      </c>
      <c r="D53" s="23" t="s">
        <v>60</v>
      </c>
      <c r="E53" s="15">
        <f>'DRS FARANAH'!I53</f>
        <v>37168.915669646791</v>
      </c>
      <c r="F53" s="15">
        <f>'DRS LABE'!J53</f>
        <v>183342.92521739131</v>
      </c>
      <c r="G53" s="16">
        <f t="shared" si="0"/>
        <v>220511.8408870381</v>
      </c>
      <c r="H53" s="17">
        <v>267</v>
      </c>
      <c r="I53" s="18">
        <f t="shared" si="1"/>
        <v>58876661.516839169</v>
      </c>
    </row>
    <row r="54" spans="1:9" s="12" customFormat="1" ht="24.75" customHeight="1" x14ac:dyDescent="0.35">
      <c r="A54" s="14">
        <v>47</v>
      </c>
      <c r="B54" s="22" t="s">
        <v>33</v>
      </c>
      <c r="C54" s="22" t="s">
        <v>110</v>
      </c>
      <c r="D54" s="23" t="s">
        <v>28</v>
      </c>
      <c r="E54" s="15">
        <f>'DRS FARANAH'!I54</f>
        <v>33683.932265446223</v>
      </c>
      <c r="F54" s="15">
        <f>'DRS LABE'!J54</f>
        <v>2234.9060878898099</v>
      </c>
      <c r="G54" s="16">
        <f t="shared" si="0"/>
        <v>35918.838353336032</v>
      </c>
      <c r="H54" s="17">
        <v>990</v>
      </c>
      <c r="I54" s="18">
        <f t="shared" si="1"/>
        <v>35559649.96980267</v>
      </c>
    </row>
    <row r="55" spans="1:9" s="12" customFormat="1" ht="30" customHeight="1" x14ac:dyDescent="0.35">
      <c r="A55" s="14">
        <v>48</v>
      </c>
      <c r="B55" s="22" t="s">
        <v>129</v>
      </c>
      <c r="C55" s="22" t="s">
        <v>101</v>
      </c>
      <c r="D55" s="23" t="s">
        <v>68</v>
      </c>
      <c r="E55" s="15">
        <f>'DRS FARANAH'!I55</f>
        <v>2543.7436656805194</v>
      </c>
      <c r="F55" s="15">
        <f>'DRS LABE'!J55</f>
        <v>17812.48688475255</v>
      </c>
      <c r="G55" s="16">
        <f t="shared" si="0"/>
        <v>20356.230550433069</v>
      </c>
      <c r="H55" s="17">
        <v>5940</v>
      </c>
      <c r="I55" s="18">
        <f t="shared" si="1"/>
        <v>120916009.46957242</v>
      </c>
    </row>
    <row r="56" spans="1:9" s="12" customFormat="1" ht="21.75" customHeight="1" x14ac:dyDescent="0.35">
      <c r="A56" s="14">
        <v>49</v>
      </c>
      <c r="B56" s="22" t="s">
        <v>34</v>
      </c>
      <c r="C56" s="22" t="s">
        <v>99</v>
      </c>
      <c r="D56" s="23" t="s">
        <v>60</v>
      </c>
      <c r="E56" s="15">
        <f>'DRS FARANAH'!I56</f>
        <v>60722.753381389761</v>
      </c>
      <c r="F56" s="15">
        <f>'DRS LABE'!J56</f>
        <v>239628.5717761557</v>
      </c>
      <c r="G56" s="16">
        <f t="shared" si="0"/>
        <v>300351.32515754545</v>
      </c>
      <c r="H56" s="17">
        <v>69</v>
      </c>
      <c r="I56" s="18">
        <f t="shared" si="1"/>
        <v>20724241.435870636</v>
      </c>
    </row>
    <row r="57" spans="1:9" s="12" customFormat="1" ht="21.75" customHeight="1" x14ac:dyDescent="0.35">
      <c r="A57" s="14">
        <v>50</v>
      </c>
      <c r="B57" s="22" t="s">
        <v>35</v>
      </c>
      <c r="C57" s="48"/>
      <c r="D57" s="23" t="s">
        <v>36</v>
      </c>
      <c r="E57" s="15">
        <f>'DRS FARANAH'!I57</f>
        <v>53008.545707656609</v>
      </c>
      <c r="F57" s="50">
        <f>'DRS LABE'!J57</f>
        <v>33891</v>
      </c>
      <c r="G57" s="16">
        <f t="shared" si="0"/>
        <v>86899.545707656609</v>
      </c>
      <c r="H57" s="19"/>
      <c r="I57" s="18">
        <f t="shared" si="1"/>
        <v>0</v>
      </c>
    </row>
    <row r="58" spans="1:9" s="12" customFormat="1" ht="21.75" customHeight="1" x14ac:dyDescent="0.35">
      <c r="A58" s="14">
        <v>51</v>
      </c>
      <c r="B58" s="22" t="s">
        <v>37</v>
      </c>
      <c r="C58" s="48"/>
      <c r="D58" s="23" t="s">
        <v>36</v>
      </c>
      <c r="E58" s="15">
        <f>'DRS FARANAH'!I58</f>
        <v>9627.2000000000007</v>
      </c>
      <c r="F58" s="50">
        <f>'DRS LABE'!J58</f>
        <v>15117</v>
      </c>
      <c r="G58" s="16">
        <f t="shared" si="0"/>
        <v>24744.2</v>
      </c>
      <c r="H58" s="19"/>
      <c r="I58" s="18">
        <f t="shared" si="1"/>
        <v>0</v>
      </c>
    </row>
    <row r="59" spans="1:9" s="12" customFormat="1" ht="21.75" customHeight="1" x14ac:dyDescent="0.35">
      <c r="A59" s="14">
        <v>52</v>
      </c>
      <c r="B59" s="22" t="s">
        <v>87</v>
      </c>
      <c r="C59" s="22" t="s">
        <v>130</v>
      </c>
      <c r="D59" s="23" t="s">
        <v>60</v>
      </c>
      <c r="E59" s="15">
        <f>'DRS FARANAH'!I59</f>
        <v>5871.8518518518513</v>
      </c>
      <c r="F59" s="15">
        <f>'DRS LABE'!J59</f>
        <v>8027.374536464773</v>
      </c>
      <c r="G59" s="16">
        <f t="shared" si="0"/>
        <v>13899.226388316623</v>
      </c>
      <c r="H59" s="17">
        <v>1699</v>
      </c>
      <c r="I59" s="18">
        <f t="shared" si="1"/>
        <v>23614785.633749943</v>
      </c>
    </row>
    <row r="60" spans="1:9" s="12" customFormat="1" ht="21.75" customHeight="1" x14ac:dyDescent="0.35">
      <c r="A60" s="14">
        <v>53</v>
      </c>
      <c r="B60" s="22" t="s">
        <v>38</v>
      </c>
      <c r="C60" s="22" t="s">
        <v>130</v>
      </c>
      <c r="D60" s="23" t="s">
        <v>15</v>
      </c>
      <c r="E60" s="15">
        <f>'DRS FARANAH'!I60</f>
        <v>28666.666666666668</v>
      </c>
      <c r="F60" s="15">
        <f>'DRS LABE'!J60</f>
        <v>34338</v>
      </c>
      <c r="G60" s="16">
        <f t="shared" si="0"/>
        <v>63004.666666666672</v>
      </c>
      <c r="H60" s="17">
        <v>174</v>
      </c>
      <c r="I60" s="18">
        <f t="shared" si="1"/>
        <v>10962812</v>
      </c>
    </row>
    <row r="61" spans="1:9" s="12" customFormat="1" ht="21.75" customHeight="1" x14ac:dyDescent="0.35">
      <c r="A61" s="14">
        <v>54</v>
      </c>
      <c r="B61" s="22" t="s">
        <v>88</v>
      </c>
      <c r="C61" s="22" t="s">
        <v>99</v>
      </c>
      <c r="D61" s="23" t="s">
        <v>60</v>
      </c>
      <c r="E61" s="15">
        <f>'DRS FARANAH'!I61</f>
        <v>14848.529766871166</v>
      </c>
      <c r="F61" s="15">
        <f>'DRS LABE'!J61</f>
        <v>24306.060645161288</v>
      </c>
      <c r="G61" s="16">
        <f t="shared" si="0"/>
        <v>39154.590412032456</v>
      </c>
      <c r="H61" s="17">
        <v>261</v>
      </c>
      <c r="I61" s="18">
        <f t="shared" si="1"/>
        <v>10219348.097540472</v>
      </c>
    </row>
    <row r="62" spans="1:9" s="12" customFormat="1" ht="21.75" customHeight="1" x14ac:dyDescent="0.35">
      <c r="A62" s="14">
        <v>55</v>
      </c>
      <c r="B62" s="22" t="s">
        <v>131</v>
      </c>
      <c r="C62" s="22" t="s">
        <v>132</v>
      </c>
      <c r="D62" s="23" t="s">
        <v>68</v>
      </c>
      <c r="E62" s="15">
        <f>'DRS FARANAH'!I62</f>
        <v>158.15508021390374</v>
      </c>
      <c r="F62" s="15">
        <f>'DRS LABE'!J62</f>
        <v>4474.2531677267498</v>
      </c>
      <c r="G62" s="16">
        <f t="shared" si="0"/>
        <v>4632.4082479406534</v>
      </c>
      <c r="H62" s="17">
        <v>9600</v>
      </c>
      <c r="I62" s="18">
        <f t="shared" si="1"/>
        <v>44471119.180230275</v>
      </c>
    </row>
    <row r="63" spans="1:9" s="12" customFormat="1" ht="21.75" customHeight="1" x14ac:dyDescent="0.35">
      <c r="A63" s="14">
        <v>56</v>
      </c>
      <c r="B63" s="22" t="s">
        <v>89</v>
      </c>
      <c r="C63" s="22" t="s">
        <v>111</v>
      </c>
      <c r="D63" s="23" t="s">
        <v>60</v>
      </c>
      <c r="E63" s="15">
        <f>'DRS FARANAH'!I63</f>
        <v>28075.857631160572</v>
      </c>
      <c r="F63" s="15">
        <f>'DRS LABE'!J63</f>
        <v>38988.894719466945</v>
      </c>
      <c r="G63" s="16">
        <f t="shared" si="0"/>
        <v>67064.752350627517</v>
      </c>
      <c r="H63" s="17">
        <v>309</v>
      </c>
      <c r="I63" s="18">
        <f t="shared" si="1"/>
        <v>20723008.476343904</v>
      </c>
    </row>
    <row r="64" spans="1:9" s="12" customFormat="1" ht="27" customHeight="1" x14ac:dyDescent="0.35">
      <c r="A64" s="14">
        <v>57</v>
      </c>
      <c r="B64" s="22" t="s">
        <v>39</v>
      </c>
      <c r="C64" s="22" t="s">
        <v>110</v>
      </c>
      <c r="D64" s="23" t="s">
        <v>28</v>
      </c>
      <c r="E64" s="15">
        <f>'DRS FARANAH'!I64</f>
        <v>1574.1444227979791</v>
      </c>
      <c r="F64" s="15">
        <f>'DRS LABE'!J64</f>
        <v>21422.192448512586</v>
      </c>
      <c r="G64" s="16">
        <f t="shared" si="0"/>
        <v>22996.336871310566</v>
      </c>
      <c r="H64" s="17">
        <v>1293</v>
      </c>
      <c r="I64" s="18">
        <f t="shared" si="1"/>
        <v>29734263.574604563</v>
      </c>
    </row>
    <row r="65" spans="1:9" s="12" customFormat="1" ht="21.75" customHeight="1" x14ac:dyDescent="0.35">
      <c r="A65" s="14">
        <v>58</v>
      </c>
      <c r="B65" s="22" t="s">
        <v>40</v>
      </c>
      <c r="C65" s="22" t="s">
        <v>99</v>
      </c>
      <c r="D65" s="23" t="s">
        <v>60</v>
      </c>
      <c r="E65" s="15">
        <f>'DRS FARANAH'!I65</f>
        <v>53780.56393750674</v>
      </c>
      <c r="F65" s="15">
        <f>'DRS LABE'!J65</f>
        <v>86002.478187352041</v>
      </c>
      <c r="G65" s="16">
        <f t="shared" si="0"/>
        <v>139783.04212485877</v>
      </c>
      <c r="H65" s="17">
        <v>19</v>
      </c>
      <c r="I65" s="18">
        <f t="shared" si="1"/>
        <v>2655877.8003723165</v>
      </c>
    </row>
    <row r="66" spans="1:9" s="12" customFormat="1" ht="21.75" customHeight="1" x14ac:dyDescent="0.35">
      <c r="A66" s="14">
        <v>59</v>
      </c>
      <c r="B66" s="22" t="s">
        <v>41</v>
      </c>
      <c r="C66" s="22" t="s">
        <v>99</v>
      </c>
      <c r="D66" s="23" t="s">
        <v>60</v>
      </c>
      <c r="E66" s="15">
        <f>'DRS FARANAH'!I66</f>
        <v>602288.64881627064</v>
      </c>
      <c r="F66" s="15">
        <f>'DRS LABE'!J66</f>
        <v>914694.64245366817</v>
      </c>
      <c r="G66" s="16">
        <f t="shared" si="0"/>
        <v>1516983.2912699389</v>
      </c>
      <c r="H66" s="17">
        <v>56</v>
      </c>
      <c r="I66" s="18">
        <f t="shared" si="1"/>
        <v>84951064.311116576</v>
      </c>
    </row>
    <row r="67" spans="1:9" s="12" customFormat="1" ht="21.75" customHeight="1" x14ac:dyDescent="0.35">
      <c r="A67" s="14">
        <v>60</v>
      </c>
      <c r="B67" s="22" t="s">
        <v>134</v>
      </c>
      <c r="C67" s="22" t="s">
        <v>133</v>
      </c>
      <c r="D67" s="23" t="s">
        <v>68</v>
      </c>
      <c r="E67" s="15">
        <f>'DRS FARANAH'!I67</f>
        <v>3328.1002667224725</v>
      </c>
      <c r="F67" s="15">
        <f>'DRS LABE'!J67</f>
        <v>13049.590419687978</v>
      </c>
      <c r="G67" s="16">
        <f t="shared" si="0"/>
        <v>16377.690686410451</v>
      </c>
      <c r="H67" s="17">
        <v>4653</v>
      </c>
      <c r="I67" s="18">
        <f t="shared" si="1"/>
        <v>76205394.763867825</v>
      </c>
    </row>
    <row r="68" spans="1:9" s="12" customFormat="1" ht="21.75" customHeight="1" x14ac:dyDescent="0.35">
      <c r="A68" s="14">
        <v>61</v>
      </c>
      <c r="B68" s="22" t="s">
        <v>90</v>
      </c>
      <c r="C68" s="22" t="s">
        <v>135</v>
      </c>
      <c r="D68" s="23" t="s">
        <v>68</v>
      </c>
      <c r="E68" s="15">
        <f>'DRS FARANAH'!I68</f>
        <v>216.4</v>
      </c>
      <c r="F68" s="15">
        <f>'DRS LABE'!J68</f>
        <v>2382.7705516989404</v>
      </c>
      <c r="G68" s="16">
        <f t="shared" si="0"/>
        <v>2599.1705516989405</v>
      </c>
      <c r="H68" s="17">
        <v>8500</v>
      </c>
      <c r="I68" s="18">
        <f t="shared" si="1"/>
        <v>22092949.689440995</v>
      </c>
    </row>
    <row r="69" spans="1:9" s="12" customFormat="1" ht="21.75" customHeight="1" x14ac:dyDescent="0.35">
      <c r="A69" s="14">
        <v>62</v>
      </c>
      <c r="B69" s="22" t="s">
        <v>104</v>
      </c>
      <c r="C69" s="22" t="s">
        <v>103</v>
      </c>
      <c r="D69" s="23" t="s">
        <v>68</v>
      </c>
      <c r="E69" s="15">
        <f>'DRS FARANAH'!I69</f>
        <v>1551.851851851852</v>
      </c>
      <c r="F69" s="15">
        <f>'DRS LABE'!J69</f>
        <v>4804.3498098859309</v>
      </c>
      <c r="G69" s="16">
        <f t="shared" si="0"/>
        <v>6356.2016617377831</v>
      </c>
      <c r="H69" s="17">
        <v>2958</v>
      </c>
      <c r="I69" s="18">
        <f t="shared" si="1"/>
        <v>18801644.515420362</v>
      </c>
    </row>
    <row r="70" spans="1:9" s="12" customFormat="1" ht="21.75" customHeight="1" x14ac:dyDescent="0.35">
      <c r="A70" s="14">
        <v>63</v>
      </c>
      <c r="B70" s="22" t="s">
        <v>91</v>
      </c>
      <c r="C70" s="22" t="s">
        <v>99</v>
      </c>
      <c r="D70" s="23" t="s">
        <v>60</v>
      </c>
      <c r="E70" s="15">
        <f>'DRS FARANAH'!I70</f>
        <v>10410.265825152208</v>
      </c>
      <c r="F70" s="15">
        <f>'DRS LABE'!J70</f>
        <v>1669.7716049382716</v>
      </c>
      <c r="G70" s="16">
        <f t="shared" si="0"/>
        <v>12080.03743009048</v>
      </c>
      <c r="H70" s="17">
        <v>1029</v>
      </c>
      <c r="I70" s="18">
        <f t="shared" si="1"/>
        <v>12430358.515563104</v>
      </c>
    </row>
    <row r="71" spans="1:9" s="12" customFormat="1" ht="21.75" customHeight="1" x14ac:dyDescent="0.35">
      <c r="A71" s="14">
        <v>64</v>
      </c>
      <c r="B71" s="26" t="s">
        <v>55</v>
      </c>
      <c r="C71" s="22" t="s">
        <v>99</v>
      </c>
      <c r="D71" s="23" t="s">
        <v>60</v>
      </c>
      <c r="E71" s="15">
        <f>'DRS FARANAH'!I71</f>
        <v>3033.333333333333</v>
      </c>
      <c r="F71" s="15">
        <f>'DRS LABE'!J71</f>
        <v>12828.33635403018</v>
      </c>
      <c r="G71" s="16">
        <f t="shared" si="0"/>
        <v>15861.669687363512</v>
      </c>
      <c r="H71" s="17">
        <v>54.45</v>
      </c>
      <c r="I71" s="18">
        <f t="shared" si="1"/>
        <v>863667.91447694332</v>
      </c>
    </row>
    <row r="72" spans="1:9" s="12" customFormat="1" ht="21.75" customHeight="1" x14ac:dyDescent="0.35">
      <c r="A72" s="23">
        <v>65</v>
      </c>
      <c r="B72" s="22" t="s">
        <v>42</v>
      </c>
      <c r="C72" s="22" t="s">
        <v>99</v>
      </c>
      <c r="D72" s="23" t="s">
        <v>60</v>
      </c>
      <c r="E72" s="15">
        <f>'DRS FARANAH'!I72</f>
        <v>35012.971475299069</v>
      </c>
      <c r="F72" s="15">
        <f>'DRS LABE'!J72</f>
        <v>78590.894316435602</v>
      </c>
      <c r="G72" s="16">
        <f t="shared" si="0"/>
        <v>113603.86579173467</v>
      </c>
      <c r="H72" s="17">
        <v>590</v>
      </c>
      <c r="I72" s="18">
        <f t="shared" si="1"/>
        <v>67026280.817123458</v>
      </c>
    </row>
    <row r="73" spans="1:9" s="12" customFormat="1" ht="21" customHeight="1" x14ac:dyDescent="0.35">
      <c r="A73" s="23">
        <v>66</v>
      </c>
      <c r="B73" s="22" t="s">
        <v>43</v>
      </c>
      <c r="C73" s="22" t="s">
        <v>136</v>
      </c>
      <c r="D73" s="23" t="s">
        <v>28</v>
      </c>
      <c r="E73" s="15">
        <f>'DRS FARANAH'!I73</f>
        <v>3605.156656288681</v>
      </c>
      <c r="F73" s="15">
        <f>'DRS LABE'!J73</f>
        <v>18516.59828219832</v>
      </c>
      <c r="G73" s="16">
        <f t="shared" ref="G73:G85" si="2">E73+F73</f>
        <v>22121.754938487</v>
      </c>
      <c r="H73" s="17">
        <v>2376</v>
      </c>
      <c r="I73" s="18">
        <f t="shared" ref="I73:I85" si="3">G73*H73</f>
        <v>52561289.733845115</v>
      </c>
    </row>
    <row r="74" spans="1:9" s="12" customFormat="1" ht="21.75" customHeight="1" x14ac:dyDescent="0.35">
      <c r="A74" s="23">
        <v>67</v>
      </c>
      <c r="B74" s="22" t="s">
        <v>92</v>
      </c>
      <c r="C74" s="22" t="s">
        <v>114</v>
      </c>
      <c r="D74" s="23" t="s">
        <v>68</v>
      </c>
      <c r="E74" s="15">
        <f>'DRS FARANAH'!I74</f>
        <v>425</v>
      </c>
      <c r="F74" s="15">
        <f>'DRS LABE'!J74</f>
        <v>6338.4415447498895</v>
      </c>
      <c r="G74" s="16">
        <f t="shared" si="2"/>
        <v>6763.4415447498895</v>
      </c>
      <c r="H74" s="17">
        <v>6500</v>
      </c>
      <c r="I74" s="18">
        <f t="shared" si="3"/>
        <v>43962370.04087428</v>
      </c>
    </row>
    <row r="75" spans="1:9" s="12" customFormat="1" ht="21.75" customHeight="1" x14ac:dyDescent="0.35">
      <c r="A75" s="14">
        <v>68</v>
      </c>
      <c r="B75" s="22" t="s">
        <v>137</v>
      </c>
      <c r="C75" s="22" t="s">
        <v>138</v>
      </c>
      <c r="D75" s="23" t="s">
        <v>60</v>
      </c>
      <c r="E75" s="15">
        <f>'DRS FARANAH'!I75</f>
        <v>7000</v>
      </c>
      <c r="F75" s="15">
        <f>'DRS LABE'!J75</f>
        <v>8199.2411847672774</v>
      </c>
      <c r="G75" s="16">
        <f t="shared" si="2"/>
        <v>15199.241184767277</v>
      </c>
      <c r="H75" s="17">
        <v>29.7</v>
      </c>
      <c r="I75" s="18">
        <f t="shared" si="3"/>
        <v>451417.46318758815</v>
      </c>
    </row>
    <row r="76" spans="1:9" s="12" customFormat="1" ht="21.75" customHeight="1" x14ac:dyDescent="0.35">
      <c r="A76" s="14">
        <v>69</v>
      </c>
      <c r="B76" s="22" t="s">
        <v>93</v>
      </c>
      <c r="C76" s="22" t="s">
        <v>68</v>
      </c>
      <c r="D76" s="23" t="s">
        <v>28</v>
      </c>
      <c r="E76" s="15">
        <f>'DRS FARANAH'!I76</f>
        <v>0</v>
      </c>
      <c r="F76" s="15">
        <f>'DRS LABE'!J76</f>
        <v>3994.64</v>
      </c>
      <c r="G76" s="16">
        <f t="shared" si="2"/>
        <v>3994.64</v>
      </c>
      <c r="H76" s="20">
        <v>192000</v>
      </c>
      <c r="I76" s="18">
        <f t="shared" si="3"/>
        <v>766970880</v>
      </c>
    </row>
    <row r="77" spans="1:9" s="12" customFormat="1" ht="21.75" customHeight="1" x14ac:dyDescent="0.35">
      <c r="A77" s="14">
        <v>70</v>
      </c>
      <c r="B77" s="22" t="s">
        <v>94</v>
      </c>
      <c r="C77" s="22" t="s">
        <v>99</v>
      </c>
      <c r="D77" s="23" t="s">
        <v>60</v>
      </c>
      <c r="E77" s="15">
        <f>'DRS FARANAH'!I77</f>
        <v>88913</v>
      </c>
      <c r="F77" s="15">
        <f>'DRS LABE'!J77</f>
        <v>271533</v>
      </c>
      <c r="G77" s="16">
        <f t="shared" si="2"/>
        <v>360446</v>
      </c>
      <c r="H77" s="17">
        <v>248</v>
      </c>
      <c r="I77" s="18">
        <f t="shared" si="3"/>
        <v>89390608</v>
      </c>
    </row>
    <row r="78" spans="1:9" s="12" customFormat="1" ht="21.75" customHeight="1" x14ac:dyDescent="0.35">
      <c r="A78" s="14">
        <v>71</v>
      </c>
      <c r="B78" s="22" t="s">
        <v>115</v>
      </c>
      <c r="C78" s="22" t="s">
        <v>15</v>
      </c>
      <c r="D78" s="23" t="s">
        <v>15</v>
      </c>
      <c r="E78" s="15">
        <f>'DRS FARANAH'!I78</f>
        <v>13973.32092439627</v>
      </c>
      <c r="F78" s="15">
        <f>'DRS LABE'!J78</f>
        <v>31689.275705487638</v>
      </c>
      <c r="G78" s="16">
        <f t="shared" si="2"/>
        <v>45662.596629883905</v>
      </c>
      <c r="H78" s="17">
        <v>968</v>
      </c>
      <c r="I78" s="18">
        <f t="shared" si="3"/>
        <v>44201393.537727617</v>
      </c>
    </row>
    <row r="79" spans="1:9" s="12" customFormat="1" ht="24" customHeight="1" x14ac:dyDescent="0.35">
      <c r="A79" s="14">
        <v>72</v>
      </c>
      <c r="B79" s="22" t="s">
        <v>95</v>
      </c>
      <c r="C79" s="22" t="s">
        <v>139</v>
      </c>
      <c r="D79" s="23" t="s">
        <v>28</v>
      </c>
      <c r="E79" s="15">
        <f>'DRS FARANAH'!I79</f>
        <v>1157.3333333333333</v>
      </c>
      <c r="F79" s="15">
        <f>'DRS LABE'!J79</f>
        <v>2930.9851892484912</v>
      </c>
      <c r="G79" s="16">
        <f t="shared" si="2"/>
        <v>4088.3185225818243</v>
      </c>
      <c r="H79" s="17">
        <v>2100</v>
      </c>
      <c r="I79" s="18">
        <f t="shared" si="3"/>
        <v>8585468.8974218313</v>
      </c>
    </row>
    <row r="80" spans="1:9" s="12" customFormat="1" ht="21.75" customHeight="1" x14ac:dyDescent="0.35">
      <c r="A80" s="14">
        <v>73</v>
      </c>
      <c r="B80" s="22" t="s">
        <v>96</v>
      </c>
      <c r="C80" s="22" t="s">
        <v>109</v>
      </c>
      <c r="D80" s="23" t="s">
        <v>53</v>
      </c>
      <c r="E80" s="15">
        <f>'DRS FARANAH'!I80</f>
        <v>3080.4246776956647</v>
      </c>
      <c r="F80" s="15">
        <f>'DRS LABE'!J80</f>
        <v>12002.337727578117</v>
      </c>
      <c r="G80" s="16">
        <f t="shared" si="2"/>
        <v>15082.762405273781</v>
      </c>
      <c r="H80" s="17">
        <v>2500</v>
      </c>
      <c r="I80" s="18">
        <f t="shared" si="3"/>
        <v>37706906.013184451</v>
      </c>
    </row>
    <row r="81" spans="1:9" s="12" customFormat="1" ht="21.75" customHeight="1" x14ac:dyDescent="0.35">
      <c r="A81" s="14">
        <v>74</v>
      </c>
      <c r="B81" s="22" t="s">
        <v>97</v>
      </c>
      <c r="C81" s="22" t="s">
        <v>99</v>
      </c>
      <c r="D81" s="23" t="s">
        <v>60</v>
      </c>
      <c r="E81" s="15">
        <f>'DRS FARANAH'!I81</f>
        <v>68966.388608659036</v>
      </c>
      <c r="F81" s="15">
        <f>'DRS LABE'!J81</f>
        <v>50227.756380880914</v>
      </c>
      <c r="G81" s="16">
        <f t="shared" si="2"/>
        <v>119194.14498953996</v>
      </c>
      <c r="H81" s="17">
        <v>65</v>
      </c>
      <c r="I81" s="18">
        <f t="shared" si="3"/>
        <v>7747619.4243200971</v>
      </c>
    </row>
    <row r="82" spans="1:9" s="12" customFormat="1" ht="21.75" customHeight="1" x14ac:dyDescent="0.35">
      <c r="A82" s="14">
        <v>75</v>
      </c>
      <c r="B82" s="22" t="s">
        <v>44</v>
      </c>
      <c r="C82" s="22" t="s">
        <v>123</v>
      </c>
      <c r="D82" s="23" t="s">
        <v>68</v>
      </c>
      <c r="E82" s="15">
        <f>'DRS FARANAH'!I82</f>
        <v>46.217948717948715</v>
      </c>
      <c r="F82" s="15">
        <f>'DRS LABE'!J82</f>
        <v>78</v>
      </c>
      <c r="G82" s="16">
        <f t="shared" si="2"/>
        <v>124.21794871794872</v>
      </c>
      <c r="H82" s="17">
        <v>3100</v>
      </c>
      <c r="I82" s="18">
        <f t="shared" si="3"/>
        <v>385075.641025641</v>
      </c>
    </row>
    <row r="83" spans="1:9" s="12" customFormat="1" ht="21.75" customHeight="1" x14ac:dyDescent="0.35">
      <c r="A83" s="14">
        <v>76</v>
      </c>
      <c r="B83" s="22" t="s">
        <v>45</v>
      </c>
      <c r="C83" s="48"/>
      <c r="D83" s="23" t="s">
        <v>46</v>
      </c>
      <c r="E83" s="15">
        <f>'DRS FARANAH'!I83</f>
        <v>2250</v>
      </c>
      <c r="F83" s="50">
        <f>'DRS LABE'!J83</f>
        <v>33500.25</v>
      </c>
      <c r="G83" s="16">
        <f t="shared" si="2"/>
        <v>35750.25</v>
      </c>
      <c r="H83" s="19"/>
      <c r="I83" s="18">
        <f t="shared" si="3"/>
        <v>0</v>
      </c>
    </row>
    <row r="84" spans="1:9" s="12" customFormat="1" ht="21.75" customHeight="1" x14ac:dyDescent="0.35">
      <c r="A84" s="14">
        <v>77</v>
      </c>
      <c r="B84" s="22" t="s">
        <v>47</v>
      </c>
      <c r="C84" s="48"/>
      <c r="D84" s="23" t="s">
        <v>46</v>
      </c>
      <c r="E84" s="15">
        <f>'DRS FARANAH'!I84</f>
        <v>900</v>
      </c>
      <c r="F84" s="50">
        <f>'DRS LABE'!J84</f>
        <v>94710.773006134972</v>
      </c>
      <c r="G84" s="16">
        <f t="shared" si="2"/>
        <v>95610.773006134972</v>
      </c>
      <c r="H84" s="19"/>
      <c r="I84" s="18">
        <f t="shared" si="3"/>
        <v>0</v>
      </c>
    </row>
    <row r="85" spans="1:9" s="12" customFormat="1" ht="21.75" customHeight="1" x14ac:dyDescent="0.35">
      <c r="A85" s="36">
        <v>78</v>
      </c>
      <c r="B85" s="26" t="s">
        <v>112</v>
      </c>
      <c r="C85" s="26" t="s">
        <v>111</v>
      </c>
      <c r="D85" s="37" t="s">
        <v>60</v>
      </c>
      <c r="E85" s="46">
        <f>'DRS FARANAH'!I85</f>
        <v>4768.0907116073486</v>
      </c>
      <c r="F85" s="46">
        <f>'DRS LABE'!J85</f>
        <v>70330.371183031632</v>
      </c>
      <c r="G85" s="38">
        <f t="shared" si="2"/>
        <v>75098.461894638982</v>
      </c>
      <c r="H85" s="39">
        <v>91</v>
      </c>
      <c r="I85" s="40">
        <f t="shared" si="3"/>
        <v>6833960.0324121471</v>
      </c>
    </row>
    <row r="86" spans="1:9" s="12" customFormat="1" ht="21.75" customHeight="1" x14ac:dyDescent="0.35">
      <c r="A86" s="62" t="s">
        <v>48</v>
      </c>
      <c r="B86" s="63"/>
      <c r="C86" s="63"/>
      <c r="D86" s="63"/>
      <c r="E86" s="63"/>
      <c r="F86" s="63"/>
      <c r="G86" s="63"/>
      <c r="H86" s="63"/>
      <c r="I86" s="41">
        <f>SUM(I8:I85)</f>
        <v>4108427424.9746981</v>
      </c>
    </row>
    <row r="87" spans="1:9" ht="20.100000000000001" customHeight="1" x14ac:dyDescent="0.35">
      <c r="A87" s="42"/>
      <c r="B87" s="43"/>
      <c r="C87" s="43"/>
      <c r="D87" s="43"/>
      <c r="E87" s="43"/>
      <c r="F87" s="43"/>
      <c r="G87" s="43"/>
      <c r="H87" s="43"/>
      <c r="I87" s="44"/>
    </row>
  </sheetData>
  <mergeCells count="2">
    <mergeCell ref="A86:H86"/>
    <mergeCell ref="A3:I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92"/>
  <sheetViews>
    <sheetView zoomScaleNormal="100" workbookViewId="0">
      <selection activeCell="A3" sqref="A3:G3"/>
    </sheetView>
  </sheetViews>
  <sheetFormatPr baseColWidth="10" defaultColWidth="11.44140625" defaultRowHeight="20.100000000000001" customHeight="1" x14ac:dyDescent="0.35"/>
  <cols>
    <col min="1" max="1" width="7.88671875" style="1" customWidth="1"/>
    <col min="2" max="2" width="56.5546875" style="1" customWidth="1"/>
    <col min="3" max="3" width="22.6640625" style="1" customWidth="1"/>
    <col min="4" max="4" width="13.109375" style="1" hidden="1" customWidth="1"/>
    <col min="5" max="5" width="17.33203125" style="1" customWidth="1"/>
    <col min="6" max="6" width="16.44140625" style="1" customWidth="1"/>
    <col min="7" max="7" width="21.6640625" style="1" customWidth="1"/>
    <col min="8" max="8" width="14.5546875" style="1" customWidth="1"/>
    <col min="9" max="9" width="20.88671875" style="1" customWidth="1"/>
    <col min="10" max="10" width="11.44140625" style="1"/>
    <col min="11" max="11" width="23.5546875" style="1" customWidth="1"/>
    <col min="12" max="16384" width="11.44140625" style="1"/>
  </cols>
  <sheetData>
    <row r="3" spans="1:11" s="12" customFormat="1" ht="21.75" customHeight="1" x14ac:dyDescent="0.3">
      <c r="A3" s="58" t="s">
        <v>58</v>
      </c>
      <c r="B3" s="58"/>
      <c r="C3" s="58"/>
      <c r="D3" s="58"/>
      <c r="E3" s="58"/>
      <c r="F3" s="58"/>
      <c r="G3" s="58"/>
    </row>
    <row r="4" spans="1:11" s="12" customFormat="1" ht="21.75" customHeight="1" x14ac:dyDescent="0.3">
      <c r="A4" s="27"/>
      <c r="B4" s="27"/>
      <c r="C4" s="27"/>
      <c r="D4" s="27"/>
      <c r="E4" s="27"/>
    </row>
    <row r="5" spans="1:11" s="12" customFormat="1" ht="21.75" customHeight="1" x14ac:dyDescent="0.3">
      <c r="A5" s="27"/>
      <c r="B5" s="27"/>
      <c r="C5" s="27"/>
      <c r="D5" s="27"/>
      <c r="E5" s="27"/>
    </row>
    <row r="6" spans="1:11" s="12" customFormat="1" ht="21.75" customHeight="1" x14ac:dyDescent="0.3">
      <c r="D6" s="13"/>
    </row>
    <row r="7" spans="1:11" s="31" customFormat="1" ht="33.75" customHeight="1" x14ac:dyDescent="0.35">
      <c r="A7" s="32" t="s">
        <v>1</v>
      </c>
      <c r="B7" s="32" t="s">
        <v>2</v>
      </c>
      <c r="C7" s="32" t="s">
        <v>98</v>
      </c>
      <c r="D7" s="32" t="s">
        <v>3</v>
      </c>
      <c r="E7" s="32" t="s">
        <v>140</v>
      </c>
      <c r="F7" s="33" t="s">
        <v>10</v>
      </c>
      <c r="G7" s="33" t="s">
        <v>11</v>
      </c>
      <c r="H7" s="53"/>
      <c r="I7" s="53"/>
      <c r="J7" s="12"/>
      <c r="K7" s="12"/>
    </row>
    <row r="8" spans="1:11" s="12" customFormat="1" ht="21.75" customHeight="1" x14ac:dyDescent="0.35">
      <c r="A8" s="14">
        <v>1</v>
      </c>
      <c r="B8" s="22" t="s">
        <v>59</v>
      </c>
      <c r="C8" s="22" t="s">
        <v>99</v>
      </c>
      <c r="D8" s="23" t="s">
        <v>60</v>
      </c>
      <c r="E8" s="16">
        <v>1577508.2578581846</v>
      </c>
      <c r="F8" s="17">
        <v>30.6</v>
      </c>
      <c r="G8" s="18">
        <v>48271752.690460451</v>
      </c>
    </row>
    <row r="9" spans="1:11" s="12" customFormat="1" ht="21.75" customHeight="1" x14ac:dyDescent="0.35">
      <c r="A9" s="14">
        <v>2</v>
      </c>
      <c r="B9" s="22" t="s">
        <v>61</v>
      </c>
      <c r="C9" s="22" t="s">
        <v>99</v>
      </c>
      <c r="D9" s="23" t="s">
        <v>60</v>
      </c>
      <c r="E9" s="16">
        <v>367989.92338021682</v>
      </c>
      <c r="F9" s="17">
        <v>32.4</v>
      </c>
      <c r="G9" s="18">
        <v>11922873.517519025</v>
      </c>
    </row>
    <row r="10" spans="1:11" s="12" customFormat="1" ht="32.25" customHeight="1" x14ac:dyDescent="0.35">
      <c r="A10" s="14">
        <v>3</v>
      </c>
      <c r="B10" s="22" t="s">
        <v>62</v>
      </c>
      <c r="C10" s="22" t="s">
        <v>108</v>
      </c>
      <c r="D10" s="23" t="s">
        <v>53</v>
      </c>
      <c r="E10" s="16">
        <v>1755.7841143949358</v>
      </c>
      <c r="F10" s="17">
        <v>3497</v>
      </c>
      <c r="G10" s="18">
        <v>6139977.0480390908</v>
      </c>
    </row>
    <row r="11" spans="1:11" s="12" customFormat="1" ht="21.75" customHeight="1" x14ac:dyDescent="0.3">
      <c r="A11" s="14">
        <v>4</v>
      </c>
      <c r="B11" s="22" t="s">
        <v>63</v>
      </c>
      <c r="C11" s="22" t="s">
        <v>119</v>
      </c>
      <c r="D11" s="23" t="s">
        <v>12</v>
      </c>
      <c r="E11" s="16">
        <v>56583.023165380786</v>
      </c>
      <c r="F11" s="49"/>
      <c r="G11" s="18">
        <v>0</v>
      </c>
    </row>
    <row r="12" spans="1:11" s="12" customFormat="1" ht="21.75" customHeight="1" x14ac:dyDescent="0.3">
      <c r="A12" s="14">
        <v>5</v>
      </c>
      <c r="B12" s="22" t="s">
        <v>64</v>
      </c>
      <c r="C12" s="22" t="s">
        <v>117</v>
      </c>
      <c r="D12" s="23" t="s">
        <v>12</v>
      </c>
      <c r="E12" s="16">
        <v>33142.107482532519</v>
      </c>
      <c r="F12" s="49"/>
      <c r="G12" s="18">
        <v>0</v>
      </c>
    </row>
    <row r="13" spans="1:11" s="12" customFormat="1" ht="21.75" customHeight="1" x14ac:dyDescent="0.3">
      <c r="A13" s="14">
        <v>6</v>
      </c>
      <c r="B13" s="22" t="s">
        <v>65</v>
      </c>
      <c r="C13" s="22" t="s">
        <v>116</v>
      </c>
      <c r="D13" s="23" t="s">
        <v>12</v>
      </c>
      <c r="E13" s="16">
        <v>59358.427436363119</v>
      </c>
      <c r="F13" s="49"/>
      <c r="G13" s="18">
        <v>0</v>
      </c>
    </row>
    <row r="14" spans="1:11" s="12" customFormat="1" ht="21.75" customHeight="1" x14ac:dyDescent="0.3">
      <c r="A14" s="14">
        <v>7</v>
      </c>
      <c r="B14" s="22" t="s">
        <v>66</v>
      </c>
      <c r="C14" s="22" t="s">
        <v>120</v>
      </c>
      <c r="D14" s="23" t="s">
        <v>12</v>
      </c>
      <c r="E14" s="16">
        <v>102041.9037026537</v>
      </c>
      <c r="F14" s="49"/>
      <c r="G14" s="18">
        <v>0</v>
      </c>
    </row>
    <row r="15" spans="1:11" s="12" customFormat="1" ht="21.75" customHeight="1" x14ac:dyDescent="0.3">
      <c r="A15" s="14">
        <v>8</v>
      </c>
      <c r="B15" s="22" t="s">
        <v>13</v>
      </c>
      <c r="C15" s="22" t="s">
        <v>99</v>
      </c>
      <c r="D15" s="23" t="s">
        <v>60</v>
      </c>
      <c r="E15" s="16">
        <v>904071.78884151392</v>
      </c>
      <c r="F15" s="17">
        <v>300</v>
      </c>
      <c r="G15" s="18">
        <v>271221536.6524542</v>
      </c>
    </row>
    <row r="16" spans="1:11" s="12" customFormat="1" ht="21.75" customHeight="1" x14ac:dyDescent="0.3">
      <c r="A16" s="14">
        <v>9</v>
      </c>
      <c r="B16" s="22" t="s">
        <v>67</v>
      </c>
      <c r="C16" s="22" t="s">
        <v>99</v>
      </c>
      <c r="D16" s="23" t="s">
        <v>60</v>
      </c>
      <c r="E16" s="16">
        <v>352202.03579324565</v>
      </c>
      <c r="F16" s="17">
        <v>224</v>
      </c>
      <c r="G16" s="18">
        <v>78893256.017687023</v>
      </c>
    </row>
    <row r="17" spans="1:7" s="12" customFormat="1" ht="21.75" customHeight="1" x14ac:dyDescent="0.3">
      <c r="A17" s="14">
        <v>10</v>
      </c>
      <c r="B17" s="22" t="s">
        <v>14</v>
      </c>
      <c r="C17" s="22" t="s">
        <v>102</v>
      </c>
      <c r="D17" s="23" t="s">
        <v>68</v>
      </c>
      <c r="E17" s="16">
        <v>79665.211275591093</v>
      </c>
      <c r="F17" s="17">
        <v>1600</v>
      </c>
      <c r="G17" s="18">
        <v>127464338.04094575</v>
      </c>
    </row>
    <row r="18" spans="1:7" s="12" customFormat="1" ht="21.75" customHeight="1" x14ac:dyDescent="0.3">
      <c r="A18" s="14">
        <v>11</v>
      </c>
      <c r="B18" s="22" t="s">
        <v>54</v>
      </c>
      <c r="C18" s="48"/>
      <c r="D18" s="23" t="s">
        <v>15</v>
      </c>
      <c r="E18" s="16">
        <v>539486.28</v>
      </c>
      <c r="F18" s="49"/>
      <c r="G18" s="18">
        <v>0</v>
      </c>
    </row>
    <row r="19" spans="1:7" s="12" customFormat="1" ht="21.75" customHeight="1" x14ac:dyDescent="0.3">
      <c r="A19" s="14">
        <v>12</v>
      </c>
      <c r="B19" s="22" t="s">
        <v>16</v>
      </c>
      <c r="C19" s="22" t="s">
        <v>99</v>
      </c>
      <c r="D19" s="23" t="s">
        <v>60</v>
      </c>
      <c r="E19" s="16">
        <v>5823.9038975429939</v>
      </c>
      <c r="F19" s="17">
        <v>1200</v>
      </c>
      <c r="G19" s="18">
        <v>6988684.6770515926</v>
      </c>
    </row>
    <row r="20" spans="1:7" s="12" customFormat="1" ht="21.75" customHeight="1" x14ac:dyDescent="0.3">
      <c r="A20" s="14">
        <v>13</v>
      </c>
      <c r="B20" s="22" t="s">
        <v>17</v>
      </c>
      <c r="C20" s="22" t="s">
        <v>102</v>
      </c>
      <c r="D20" s="23" t="s">
        <v>68</v>
      </c>
      <c r="E20" s="16">
        <v>27225.26688087589</v>
      </c>
      <c r="F20" s="17">
        <v>1584</v>
      </c>
      <c r="G20" s="18">
        <v>43124822.739307411</v>
      </c>
    </row>
    <row r="21" spans="1:7" s="12" customFormat="1" ht="21.75" customHeight="1" x14ac:dyDescent="0.35">
      <c r="A21" s="14">
        <v>14</v>
      </c>
      <c r="B21" s="22" t="s">
        <v>18</v>
      </c>
      <c r="C21" s="22" t="s">
        <v>102</v>
      </c>
      <c r="D21" s="23" t="s">
        <v>68</v>
      </c>
      <c r="E21" s="16">
        <v>34620.436710660506</v>
      </c>
      <c r="F21" s="17">
        <v>3436</v>
      </c>
      <c r="G21" s="18">
        <v>118955820.5378295</v>
      </c>
    </row>
    <row r="22" spans="1:7" s="12" customFormat="1" ht="21.75" customHeight="1" x14ac:dyDescent="0.35">
      <c r="A22" s="14">
        <v>15</v>
      </c>
      <c r="B22" s="22" t="s">
        <v>69</v>
      </c>
      <c r="C22" s="22" t="s">
        <v>121</v>
      </c>
      <c r="D22" s="23" t="s">
        <v>68</v>
      </c>
      <c r="E22" s="16">
        <v>597.3341598859156</v>
      </c>
      <c r="F22" s="17">
        <v>43470</v>
      </c>
      <c r="G22" s="18">
        <v>25966115.93024075</v>
      </c>
    </row>
    <row r="23" spans="1:7" s="12" customFormat="1" ht="21.75" customHeight="1" x14ac:dyDescent="0.35">
      <c r="A23" s="14">
        <v>16</v>
      </c>
      <c r="B23" s="22" t="s">
        <v>70</v>
      </c>
      <c r="C23" s="22" t="s">
        <v>99</v>
      </c>
      <c r="D23" s="23" t="s">
        <v>60</v>
      </c>
      <c r="E23" s="16">
        <v>105199.89287954583</v>
      </c>
      <c r="F23" s="17">
        <v>428</v>
      </c>
      <c r="G23" s="18">
        <v>45025554.152445614</v>
      </c>
    </row>
    <row r="24" spans="1:7" s="12" customFormat="1" ht="21.75" customHeight="1" x14ac:dyDescent="0.35">
      <c r="A24" s="14">
        <v>17</v>
      </c>
      <c r="B24" s="22" t="s">
        <v>19</v>
      </c>
      <c r="C24" s="22" t="s">
        <v>102</v>
      </c>
      <c r="D24" s="23" t="s">
        <v>68</v>
      </c>
      <c r="E24" s="16">
        <v>25770.893951433711</v>
      </c>
      <c r="F24" s="17">
        <v>3400</v>
      </c>
      <c r="G24" s="18">
        <v>87621039.434874624</v>
      </c>
    </row>
    <row r="25" spans="1:7" s="12" customFormat="1" ht="21.75" customHeight="1" x14ac:dyDescent="0.35">
      <c r="A25" s="14">
        <v>18</v>
      </c>
      <c r="B25" s="22" t="s">
        <v>20</v>
      </c>
      <c r="C25" s="22" t="s">
        <v>99</v>
      </c>
      <c r="D25" s="23" t="s">
        <v>71</v>
      </c>
      <c r="E25" s="16">
        <v>6167.6135721565852</v>
      </c>
      <c r="F25" s="17">
        <v>150</v>
      </c>
      <c r="G25" s="18">
        <v>925142.03582348779</v>
      </c>
    </row>
    <row r="26" spans="1:7" s="12" customFormat="1" ht="32.25" customHeight="1" x14ac:dyDescent="0.35">
      <c r="A26" s="14">
        <v>19</v>
      </c>
      <c r="B26" s="22" t="s">
        <v>72</v>
      </c>
      <c r="C26" s="22" t="s">
        <v>121</v>
      </c>
      <c r="D26" s="23" t="s">
        <v>68</v>
      </c>
      <c r="E26" s="16">
        <v>1068.1823517288362</v>
      </c>
      <c r="F26" s="17">
        <v>56000</v>
      </c>
      <c r="G26" s="18">
        <v>59818211.696814828</v>
      </c>
    </row>
    <row r="27" spans="1:7" s="12" customFormat="1" ht="21.75" customHeight="1" x14ac:dyDescent="0.35">
      <c r="A27" s="14">
        <v>20</v>
      </c>
      <c r="B27" s="22" t="s">
        <v>21</v>
      </c>
      <c r="C27" s="22" t="s">
        <v>125</v>
      </c>
      <c r="D27" s="23" t="s">
        <v>53</v>
      </c>
      <c r="E27" s="16">
        <v>10164.004702194357</v>
      </c>
      <c r="F27" s="49"/>
      <c r="G27" s="18">
        <v>0</v>
      </c>
    </row>
    <row r="28" spans="1:7" s="12" customFormat="1" ht="21.75" customHeight="1" x14ac:dyDescent="0.35">
      <c r="A28" s="14">
        <v>21</v>
      </c>
      <c r="B28" s="22" t="s">
        <v>73</v>
      </c>
      <c r="C28" s="22" t="s">
        <v>126</v>
      </c>
      <c r="D28" s="23" t="s">
        <v>53</v>
      </c>
      <c r="E28" s="16">
        <v>3125</v>
      </c>
      <c r="F28" s="17">
        <v>2220</v>
      </c>
      <c r="G28" s="18">
        <v>6937500</v>
      </c>
    </row>
    <row r="29" spans="1:7" s="12" customFormat="1" ht="21.75" customHeight="1" x14ac:dyDescent="0.35">
      <c r="A29" s="14">
        <v>22</v>
      </c>
      <c r="B29" s="22" t="s">
        <v>74</v>
      </c>
      <c r="C29" s="22" t="s">
        <v>122</v>
      </c>
      <c r="D29" s="23" t="s">
        <v>60</v>
      </c>
      <c r="E29" s="16">
        <v>26644.321113689097</v>
      </c>
      <c r="F29" s="17">
        <v>1451</v>
      </c>
      <c r="G29" s="18">
        <v>38660909.935962878</v>
      </c>
    </row>
    <row r="30" spans="1:7" s="12" customFormat="1" ht="21.75" customHeight="1" x14ac:dyDescent="0.35">
      <c r="A30" s="14">
        <v>23</v>
      </c>
      <c r="B30" s="22" t="s">
        <v>22</v>
      </c>
      <c r="C30" s="22" t="s">
        <v>99</v>
      </c>
      <c r="D30" s="23" t="s">
        <v>60</v>
      </c>
      <c r="E30" s="16">
        <v>106278.00166318359</v>
      </c>
      <c r="F30" s="20">
        <v>446</v>
      </c>
      <c r="G30" s="18">
        <v>47399988.741779879</v>
      </c>
    </row>
    <row r="31" spans="1:7" s="12" customFormat="1" ht="21.75" customHeight="1" x14ac:dyDescent="0.35">
      <c r="A31" s="14">
        <v>24</v>
      </c>
      <c r="B31" s="22" t="s">
        <v>23</v>
      </c>
      <c r="C31" s="48"/>
      <c r="D31" s="23" t="s">
        <v>24</v>
      </c>
      <c r="E31" s="16">
        <v>207309.1333333333</v>
      </c>
      <c r="F31" s="49"/>
      <c r="G31" s="18">
        <v>0</v>
      </c>
    </row>
    <row r="32" spans="1:7" s="12" customFormat="1" ht="21.75" customHeight="1" x14ac:dyDescent="0.35">
      <c r="A32" s="14">
        <v>25</v>
      </c>
      <c r="B32" s="22" t="s">
        <v>75</v>
      </c>
      <c r="C32" s="22" t="s">
        <v>101</v>
      </c>
      <c r="D32" s="23" t="s">
        <v>68</v>
      </c>
      <c r="E32" s="16">
        <v>32127.728471257673</v>
      </c>
      <c r="F32" s="17">
        <v>4800</v>
      </c>
      <c r="G32" s="18">
        <v>154213096.66203684</v>
      </c>
    </row>
    <row r="33" spans="1:7" s="12" customFormat="1" ht="21.75" customHeight="1" x14ac:dyDescent="0.35">
      <c r="A33" s="14">
        <v>26</v>
      </c>
      <c r="B33" s="22" t="s">
        <v>25</v>
      </c>
      <c r="C33" s="22" t="s">
        <v>99</v>
      </c>
      <c r="D33" s="23" t="s">
        <v>60</v>
      </c>
      <c r="E33" s="16">
        <v>1090254.518163526</v>
      </c>
      <c r="F33" s="17">
        <v>123</v>
      </c>
      <c r="G33" s="18">
        <v>134101305.73411369</v>
      </c>
    </row>
    <row r="34" spans="1:7" s="12" customFormat="1" ht="21.75" customHeight="1" x14ac:dyDescent="0.35">
      <c r="A34" s="14">
        <v>27</v>
      </c>
      <c r="B34" s="22" t="s">
        <v>26</v>
      </c>
      <c r="C34" s="48"/>
      <c r="D34" s="23" t="s">
        <v>68</v>
      </c>
      <c r="E34" s="16">
        <v>31199.422119448402</v>
      </c>
      <c r="F34" s="49"/>
      <c r="G34" s="18">
        <v>0</v>
      </c>
    </row>
    <row r="35" spans="1:7" s="12" customFormat="1" ht="21.75" customHeight="1" x14ac:dyDescent="0.35">
      <c r="A35" s="14">
        <v>28</v>
      </c>
      <c r="B35" s="22" t="s">
        <v>27</v>
      </c>
      <c r="C35" s="22" t="s">
        <v>124</v>
      </c>
      <c r="D35" s="23" t="s">
        <v>28</v>
      </c>
      <c r="E35" s="16">
        <v>4193.5394622723361</v>
      </c>
      <c r="F35" s="17">
        <v>854</v>
      </c>
      <c r="G35" s="18">
        <v>3581282.7007805752</v>
      </c>
    </row>
    <row r="36" spans="1:7" s="12" customFormat="1" ht="21.75" customHeight="1" x14ac:dyDescent="0.35">
      <c r="A36" s="14">
        <v>29</v>
      </c>
      <c r="B36" s="22" t="s">
        <v>76</v>
      </c>
      <c r="C36" s="22" t="s">
        <v>105</v>
      </c>
      <c r="D36" s="22" t="s">
        <v>28</v>
      </c>
      <c r="E36" s="16">
        <v>8010.7106476017216</v>
      </c>
      <c r="F36" s="17">
        <v>2051</v>
      </c>
      <c r="G36" s="18">
        <v>16429967.538231131</v>
      </c>
    </row>
    <row r="37" spans="1:7" s="12" customFormat="1" ht="21.75" customHeight="1" x14ac:dyDescent="0.35">
      <c r="A37" s="14">
        <v>30</v>
      </c>
      <c r="B37" s="22" t="s">
        <v>29</v>
      </c>
      <c r="C37" s="48"/>
      <c r="D37" s="23" t="s">
        <v>24</v>
      </c>
      <c r="E37" s="16">
        <v>10564.892356687898</v>
      </c>
      <c r="F37" s="49"/>
      <c r="G37" s="18">
        <v>0</v>
      </c>
    </row>
    <row r="38" spans="1:7" s="12" customFormat="1" ht="21.75" customHeight="1" x14ac:dyDescent="0.35">
      <c r="A38" s="14">
        <v>31</v>
      </c>
      <c r="B38" s="22" t="s">
        <v>77</v>
      </c>
      <c r="C38" s="22" t="s">
        <v>100</v>
      </c>
      <c r="D38" s="23" t="s">
        <v>60</v>
      </c>
      <c r="E38" s="16">
        <v>221246.37190520746</v>
      </c>
      <c r="F38" s="17">
        <v>173</v>
      </c>
      <c r="G38" s="18">
        <v>38275622.339600891</v>
      </c>
    </row>
    <row r="39" spans="1:7" s="12" customFormat="1" ht="21.75" customHeight="1" x14ac:dyDescent="0.35">
      <c r="A39" s="14">
        <v>32</v>
      </c>
      <c r="B39" s="22" t="s">
        <v>78</v>
      </c>
      <c r="C39" s="22" t="s">
        <v>99</v>
      </c>
      <c r="D39" s="23" t="s">
        <v>60</v>
      </c>
      <c r="E39" s="16">
        <v>51147.046517182753</v>
      </c>
      <c r="F39" s="17">
        <v>600</v>
      </c>
      <c r="G39" s="18">
        <v>30688227.91030965</v>
      </c>
    </row>
    <row r="40" spans="1:7" s="12" customFormat="1" ht="21.75" customHeight="1" x14ac:dyDescent="0.35">
      <c r="A40" s="14">
        <v>33</v>
      </c>
      <c r="B40" s="22" t="s">
        <v>79</v>
      </c>
      <c r="C40" s="22" t="s">
        <v>101</v>
      </c>
      <c r="D40" s="12" t="s">
        <v>68</v>
      </c>
      <c r="E40" s="16">
        <v>21017.756759955493</v>
      </c>
      <c r="F40" s="17">
        <v>15700</v>
      </c>
      <c r="G40" s="18">
        <v>329978781.13130122</v>
      </c>
    </row>
    <row r="41" spans="1:7" s="12" customFormat="1" ht="21.75" customHeight="1" x14ac:dyDescent="0.35">
      <c r="A41" s="14">
        <v>34</v>
      </c>
      <c r="B41" s="22" t="s">
        <v>80</v>
      </c>
      <c r="C41" s="22" t="s">
        <v>113</v>
      </c>
      <c r="D41" s="23" t="s">
        <v>28</v>
      </c>
      <c r="E41" s="16">
        <v>100470.09467576433</v>
      </c>
      <c r="F41" s="17">
        <v>398</v>
      </c>
      <c r="G41" s="18">
        <v>39987097.680954203</v>
      </c>
    </row>
    <row r="42" spans="1:7" s="12" customFormat="1" ht="21.75" customHeight="1" x14ac:dyDescent="0.35">
      <c r="A42" s="14">
        <v>35</v>
      </c>
      <c r="B42" s="24" t="s">
        <v>81</v>
      </c>
      <c r="C42" s="22" t="s">
        <v>99</v>
      </c>
      <c r="D42" s="25" t="s">
        <v>60</v>
      </c>
      <c r="E42" s="16">
        <v>2897364.0498630521</v>
      </c>
      <c r="F42" s="17">
        <v>31</v>
      </c>
      <c r="G42" s="18">
        <v>89818285.545754611</v>
      </c>
    </row>
    <row r="43" spans="1:7" s="12" customFormat="1" ht="21.75" customHeight="1" x14ac:dyDescent="0.35">
      <c r="A43" s="14">
        <v>36</v>
      </c>
      <c r="B43" s="22" t="s">
        <v>82</v>
      </c>
      <c r="C43" s="22" t="s">
        <v>99</v>
      </c>
      <c r="D43" s="23" t="s">
        <v>60</v>
      </c>
      <c r="E43" s="16">
        <v>25726.481099656346</v>
      </c>
      <c r="F43" s="17">
        <v>94</v>
      </c>
      <c r="G43" s="18">
        <v>2418289.2233676966</v>
      </c>
    </row>
    <row r="44" spans="1:7" s="12" customFormat="1" ht="21.75" customHeight="1" x14ac:dyDescent="0.35">
      <c r="A44" s="14">
        <v>37</v>
      </c>
      <c r="B44" s="22" t="s">
        <v>128</v>
      </c>
      <c r="C44" s="22" t="s">
        <v>127</v>
      </c>
      <c r="D44" s="23" t="s">
        <v>68</v>
      </c>
      <c r="E44" s="16">
        <v>5226.7260904177074</v>
      </c>
      <c r="F44" s="17">
        <v>4231</v>
      </c>
      <c r="G44" s="18">
        <v>22114278.088557322</v>
      </c>
    </row>
    <row r="45" spans="1:7" s="12" customFormat="1" ht="34.5" customHeight="1" x14ac:dyDescent="0.35">
      <c r="A45" s="14">
        <v>38</v>
      </c>
      <c r="B45" s="22" t="s">
        <v>30</v>
      </c>
      <c r="C45" s="22" t="s">
        <v>118</v>
      </c>
      <c r="D45" s="23" t="s">
        <v>28</v>
      </c>
      <c r="E45" s="16">
        <v>24180.378934520981</v>
      </c>
      <c r="F45" s="17">
        <v>1900</v>
      </c>
      <c r="G45" s="18">
        <v>45942719.975589864</v>
      </c>
    </row>
    <row r="46" spans="1:7" s="12" customFormat="1" ht="21.75" customHeight="1" x14ac:dyDescent="0.35">
      <c r="A46" s="14">
        <v>39</v>
      </c>
      <c r="B46" s="22" t="s">
        <v>83</v>
      </c>
      <c r="C46" s="22" t="s">
        <v>114</v>
      </c>
      <c r="D46" s="23" t="s">
        <v>68</v>
      </c>
      <c r="E46" s="16">
        <v>16866.032354553699</v>
      </c>
      <c r="F46" s="17">
        <v>5500</v>
      </c>
      <c r="G46" s="18">
        <v>92763177.950045347</v>
      </c>
    </row>
    <row r="47" spans="1:7" s="12" customFormat="1" ht="33" customHeight="1" x14ac:dyDescent="0.35">
      <c r="A47" s="14">
        <v>40</v>
      </c>
      <c r="B47" s="24" t="s">
        <v>84</v>
      </c>
      <c r="C47" s="22" t="s">
        <v>99</v>
      </c>
      <c r="D47" s="23" t="s">
        <v>60</v>
      </c>
      <c r="E47" s="16">
        <v>339551.18346461921</v>
      </c>
      <c r="F47" s="17">
        <v>54.45</v>
      </c>
      <c r="G47" s="18">
        <v>18488561.939648516</v>
      </c>
    </row>
    <row r="48" spans="1:7" s="12" customFormat="1" ht="21.75" customHeight="1" x14ac:dyDescent="0.35">
      <c r="A48" s="14">
        <v>41</v>
      </c>
      <c r="B48" s="22" t="s">
        <v>31</v>
      </c>
      <c r="C48" s="22" t="s">
        <v>99</v>
      </c>
      <c r="D48" s="23" t="s">
        <v>60</v>
      </c>
      <c r="E48" s="16">
        <v>132094.50697244547</v>
      </c>
      <c r="F48" s="17">
        <v>127</v>
      </c>
      <c r="G48" s="18">
        <v>16776002.385500574</v>
      </c>
    </row>
    <row r="49" spans="1:7" s="12" customFormat="1" ht="21.75" customHeight="1" x14ac:dyDescent="0.35">
      <c r="A49" s="14">
        <v>42</v>
      </c>
      <c r="B49" s="22" t="s">
        <v>32</v>
      </c>
      <c r="C49" s="48"/>
      <c r="D49" s="23" t="s">
        <v>24</v>
      </c>
      <c r="E49" s="16">
        <v>12457.805979447974</v>
      </c>
      <c r="F49" s="49"/>
      <c r="G49" s="18">
        <v>0</v>
      </c>
    </row>
    <row r="50" spans="1:7" s="12" customFormat="1" ht="21.75" customHeight="1" x14ac:dyDescent="0.35">
      <c r="A50" s="14">
        <v>43</v>
      </c>
      <c r="B50" s="22" t="s">
        <v>85</v>
      </c>
      <c r="C50" s="22" t="s">
        <v>103</v>
      </c>
      <c r="D50" s="23" t="s">
        <v>68</v>
      </c>
      <c r="E50" s="16">
        <v>19649.937391519255</v>
      </c>
      <c r="F50" s="17">
        <v>8910</v>
      </c>
      <c r="G50" s="18">
        <v>175080942.15843657</v>
      </c>
    </row>
    <row r="51" spans="1:7" s="12" customFormat="1" ht="21.75" customHeight="1" x14ac:dyDescent="0.35">
      <c r="A51" s="14">
        <v>44</v>
      </c>
      <c r="B51" s="22" t="s">
        <v>86</v>
      </c>
      <c r="C51" s="22" t="s">
        <v>114</v>
      </c>
      <c r="D51" s="23" t="s">
        <v>68</v>
      </c>
      <c r="E51" s="16">
        <v>16603.50349112261</v>
      </c>
      <c r="F51" s="17">
        <v>6500</v>
      </c>
      <c r="G51" s="18">
        <v>107922772.69229697</v>
      </c>
    </row>
    <row r="52" spans="1:7" s="12" customFormat="1" ht="21.75" customHeight="1" x14ac:dyDescent="0.35">
      <c r="A52" s="14">
        <v>45</v>
      </c>
      <c r="B52" s="22" t="s">
        <v>107</v>
      </c>
      <c r="C52" s="22" t="s">
        <v>106</v>
      </c>
      <c r="D52" s="23" t="s">
        <v>28</v>
      </c>
      <c r="E52" s="16">
        <v>3756.2065304484149</v>
      </c>
      <c r="F52" s="17">
        <v>11577</v>
      </c>
      <c r="G52" s="18">
        <v>43485603.003001302</v>
      </c>
    </row>
    <row r="53" spans="1:7" s="12" customFormat="1" ht="21.75" customHeight="1" x14ac:dyDescent="0.35">
      <c r="A53" s="14">
        <v>46</v>
      </c>
      <c r="B53" s="22" t="s">
        <v>151</v>
      </c>
      <c r="C53" s="22" t="s">
        <v>99</v>
      </c>
      <c r="D53" s="23" t="s">
        <v>60</v>
      </c>
      <c r="E53" s="16">
        <v>220511.8408870381</v>
      </c>
      <c r="F53" s="17">
        <v>267</v>
      </c>
      <c r="G53" s="18">
        <v>58876661.516839169</v>
      </c>
    </row>
    <row r="54" spans="1:7" s="12" customFormat="1" ht="24.75" customHeight="1" x14ac:dyDescent="0.35">
      <c r="A54" s="14">
        <v>47</v>
      </c>
      <c r="B54" s="22" t="s">
        <v>33</v>
      </c>
      <c r="C54" s="22" t="s">
        <v>110</v>
      </c>
      <c r="D54" s="23" t="s">
        <v>28</v>
      </c>
      <c r="E54" s="16">
        <v>35918.838353336032</v>
      </c>
      <c r="F54" s="17">
        <v>990</v>
      </c>
      <c r="G54" s="18">
        <v>35559649.96980267</v>
      </c>
    </row>
    <row r="55" spans="1:7" s="12" customFormat="1" ht="33" customHeight="1" x14ac:dyDescent="0.35">
      <c r="A55" s="14">
        <v>48</v>
      </c>
      <c r="B55" s="22" t="s">
        <v>129</v>
      </c>
      <c r="C55" s="22" t="s">
        <v>101</v>
      </c>
      <c r="D55" s="23" t="s">
        <v>68</v>
      </c>
      <c r="E55" s="16">
        <v>20356.230550433069</v>
      </c>
      <c r="F55" s="17">
        <v>5940</v>
      </c>
      <c r="G55" s="18">
        <v>120916009.46957242</v>
      </c>
    </row>
    <row r="56" spans="1:7" s="12" customFormat="1" ht="21.75" customHeight="1" x14ac:dyDescent="0.35">
      <c r="A56" s="14">
        <v>49</v>
      </c>
      <c r="B56" s="22" t="s">
        <v>34</v>
      </c>
      <c r="C56" s="22" t="s">
        <v>99</v>
      </c>
      <c r="D56" s="23" t="s">
        <v>60</v>
      </c>
      <c r="E56" s="16">
        <v>300351.32515754545</v>
      </c>
      <c r="F56" s="17">
        <v>69</v>
      </c>
      <c r="G56" s="18">
        <v>20724241.435870636</v>
      </c>
    </row>
    <row r="57" spans="1:7" s="12" customFormat="1" ht="21.75" customHeight="1" x14ac:dyDescent="0.35">
      <c r="A57" s="14">
        <v>50</v>
      </c>
      <c r="B57" s="22" t="s">
        <v>35</v>
      </c>
      <c r="C57" s="48"/>
      <c r="D57" s="23" t="s">
        <v>36</v>
      </c>
      <c r="E57" s="16">
        <v>86899.545707656609</v>
      </c>
      <c r="F57" s="49"/>
      <c r="G57" s="18">
        <v>0</v>
      </c>
    </row>
    <row r="58" spans="1:7" s="12" customFormat="1" ht="21.75" customHeight="1" x14ac:dyDescent="0.35">
      <c r="A58" s="14">
        <v>51</v>
      </c>
      <c r="B58" s="22" t="s">
        <v>37</v>
      </c>
      <c r="C58" s="48"/>
      <c r="D58" s="23" t="s">
        <v>36</v>
      </c>
      <c r="E58" s="16">
        <v>24744.2</v>
      </c>
      <c r="F58" s="49"/>
      <c r="G58" s="18">
        <v>0</v>
      </c>
    </row>
    <row r="59" spans="1:7" s="12" customFormat="1" ht="21.75" customHeight="1" x14ac:dyDescent="0.35">
      <c r="A59" s="14">
        <v>52</v>
      </c>
      <c r="B59" s="22" t="s">
        <v>87</v>
      </c>
      <c r="C59" s="22" t="s">
        <v>130</v>
      </c>
      <c r="D59" s="23" t="s">
        <v>60</v>
      </c>
      <c r="E59" s="16">
        <v>13899.226388316623</v>
      </c>
      <c r="F59" s="17">
        <v>1699</v>
      </c>
      <c r="G59" s="18">
        <v>23614785.633749943</v>
      </c>
    </row>
    <row r="60" spans="1:7" s="12" customFormat="1" ht="21.75" customHeight="1" x14ac:dyDescent="0.35">
      <c r="A60" s="14">
        <v>53</v>
      </c>
      <c r="B60" s="22" t="s">
        <v>38</v>
      </c>
      <c r="C60" s="22" t="s">
        <v>130</v>
      </c>
      <c r="D60" s="23" t="s">
        <v>15</v>
      </c>
      <c r="E60" s="16">
        <v>63004.666666666672</v>
      </c>
      <c r="F60" s="17">
        <v>174</v>
      </c>
      <c r="G60" s="18">
        <v>10962812</v>
      </c>
    </row>
    <row r="61" spans="1:7" s="12" customFormat="1" ht="21.75" customHeight="1" x14ac:dyDescent="0.35">
      <c r="A61" s="14">
        <v>54</v>
      </c>
      <c r="B61" s="22" t="s">
        <v>88</v>
      </c>
      <c r="C61" s="22" t="s">
        <v>99</v>
      </c>
      <c r="D61" s="23" t="s">
        <v>60</v>
      </c>
      <c r="E61" s="16">
        <v>39154.590412032456</v>
      </c>
      <c r="F61" s="17">
        <v>261</v>
      </c>
      <c r="G61" s="18">
        <v>10219348.097540472</v>
      </c>
    </row>
    <row r="62" spans="1:7" s="12" customFormat="1" ht="21.75" customHeight="1" x14ac:dyDescent="0.35">
      <c r="A62" s="14">
        <v>55</v>
      </c>
      <c r="B62" s="22" t="s">
        <v>131</v>
      </c>
      <c r="C62" s="22" t="s">
        <v>132</v>
      </c>
      <c r="D62" s="23" t="s">
        <v>68</v>
      </c>
      <c r="E62" s="16">
        <v>4632.4082479406534</v>
      </c>
      <c r="F62" s="17">
        <v>9600</v>
      </c>
      <c r="G62" s="18">
        <v>44471119.180230275</v>
      </c>
    </row>
    <row r="63" spans="1:7" s="12" customFormat="1" ht="21.75" customHeight="1" x14ac:dyDescent="0.35">
      <c r="A63" s="14">
        <v>56</v>
      </c>
      <c r="B63" s="22" t="s">
        <v>89</v>
      </c>
      <c r="C63" s="22" t="s">
        <v>111</v>
      </c>
      <c r="D63" s="23" t="s">
        <v>60</v>
      </c>
      <c r="E63" s="16">
        <v>67064.752350627517</v>
      </c>
      <c r="F63" s="17">
        <v>309</v>
      </c>
      <c r="G63" s="18">
        <v>20723008.476343904</v>
      </c>
    </row>
    <row r="64" spans="1:7" s="12" customFormat="1" ht="27" customHeight="1" x14ac:dyDescent="0.35">
      <c r="A64" s="14">
        <v>57</v>
      </c>
      <c r="B64" s="22" t="s">
        <v>39</v>
      </c>
      <c r="C64" s="22" t="s">
        <v>110</v>
      </c>
      <c r="D64" s="23" t="s">
        <v>28</v>
      </c>
      <c r="E64" s="16">
        <v>22996.336871310566</v>
      </c>
      <c r="F64" s="17">
        <v>1293</v>
      </c>
      <c r="G64" s="18">
        <v>29734263.574604563</v>
      </c>
    </row>
    <row r="65" spans="1:7" s="12" customFormat="1" ht="21.75" customHeight="1" x14ac:dyDescent="0.35">
      <c r="A65" s="14">
        <v>58</v>
      </c>
      <c r="B65" s="22" t="s">
        <v>40</v>
      </c>
      <c r="C65" s="22" t="s">
        <v>99</v>
      </c>
      <c r="D65" s="23" t="s">
        <v>60</v>
      </c>
      <c r="E65" s="16">
        <v>139783.04212485877</v>
      </c>
      <c r="F65" s="17">
        <v>19</v>
      </c>
      <c r="G65" s="18">
        <v>2655877.8003723165</v>
      </c>
    </row>
    <row r="66" spans="1:7" s="12" customFormat="1" ht="21.75" customHeight="1" x14ac:dyDescent="0.35">
      <c r="A66" s="14">
        <v>59</v>
      </c>
      <c r="B66" s="22" t="s">
        <v>41</v>
      </c>
      <c r="C66" s="22" t="s">
        <v>99</v>
      </c>
      <c r="D66" s="23" t="s">
        <v>60</v>
      </c>
      <c r="E66" s="16">
        <v>1516983.2912699389</v>
      </c>
      <c r="F66" s="17">
        <v>56</v>
      </c>
      <c r="G66" s="18">
        <v>84951064.311116576</v>
      </c>
    </row>
    <row r="67" spans="1:7" s="12" customFormat="1" ht="21.75" customHeight="1" x14ac:dyDescent="0.35">
      <c r="A67" s="14">
        <v>60</v>
      </c>
      <c r="B67" s="22" t="s">
        <v>134</v>
      </c>
      <c r="C67" s="22" t="s">
        <v>133</v>
      </c>
      <c r="D67" s="23" t="s">
        <v>68</v>
      </c>
      <c r="E67" s="16">
        <v>16377.690686410451</v>
      </c>
      <c r="F67" s="17">
        <v>4653</v>
      </c>
      <c r="G67" s="18">
        <v>76205394.763867825</v>
      </c>
    </row>
    <row r="68" spans="1:7" s="12" customFormat="1" ht="21.75" customHeight="1" x14ac:dyDescent="0.35">
      <c r="A68" s="14">
        <v>61</v>
      </c>
      <c r="B68" s="22" t="s">
        <v>90</v>
      </c>
      <c r="C68" s="22" t="s">
        <v>135</v>
      </c>
      <c r="D68" s="23" t="s">
        <v>68</v>
      </c>
      <c r="E68" s="16">
        <v>2599.1705516989405</v>
      </c>
      <c r="F68" s="17">
        <v>8500</v>
      </c>
      <c r="G68" s="18">
        <v>22092949.689440995</v>
      </c>
    </row>
    <row r="69" spans="1:7" s="12" customFormat="1" ht="21.75" customHeight="1" x14ac:dyDescent="0.35">
      <c r="A69" s="14">
        <v>62</v>
      </c>
      <c r="B69" s="22" t="s">
        <v>104</v>
      </c>
      <c r="C69" s="22" t="s">
        <v>103</v>
      </c>
      <c r="D69" s="23" t="s">
        <v>68</v>
      </c>
      <c r="E69" s="16">
        <v>6356.2016617377831</v>
      </c>
      <c r="F69" s="17">
        <v>2958</v>
      </c>
      <c r="G69" s="18">
        <v>18801644.515420362</v>
      </c>
    </row>
    <row r="70" spans="1:7" s="12" customFormat="1" ht="21.75" customHeight="1" x14ac:dyDescent="0.35">
      <c r="A70" s="14">
        <v>63</v>
      </c>
      <c r="B70" s="22" t="s">
        <v>91</v>
      </c>
      <c r="C70" s="22" t="s">
        <v>99</v>
      </c>
      <c r="D70" s="23" t="s">
        <v>60</v>
      </c>
      <c r="E70" s="16">
        <v>12080.03743009048</v>
      </c>
      <c r="F70" s="17">
        <v>1029</v>
      </c>
      <c r="G70" s="18">
        <v>12430358.515563104</v>
      </c>
    </row>
    <row r="71" spans="1:7" s="12" customFormat="1" ht="21.75" customHeight="1" x14ac:dyDescent="0.35">
      <c r="A71" s="14">
        <v>64</v>
      </c>
      <c r="B71" s="26" t="s">
        <v>55</v>
      </c>
      <c r="C71" s="22" t="s">
        <v>99</v>
      </c>
      <c r="D71" s="23" t="s">
        <v>60</v>
      </c>
      <c r="E71" s="16">
        <v>15861.669687363512</v>
      </c>
      <c r="F71" s="17">
        <v>54.45</v>
      </c>
      <c r="G71" s="18">
        <v>863667.91447694332</v>
      </c>
    </row>
    <row r="72" spans="1:7" s="12" customFormat="1" ht="21.75" customHeight="1" x14ac:dyDescent="0.35">
      <c r="A72" s="23">
        <v>65</v>
      </c>
      <c r="B72" s="22" t="s">
        <v>42</v>
      </c>
      <c r="C72" s="22" t="s">
        <v>99</v>
      </c>
      <c r="D72" s="23" t="s">
        <v>60</v>
      </c>
      <c r="E72" s="16">
        <v>113603.86579173467</v>
      </c>
      <c r="F72" s="17">
        <v>590</v>
      </c>
      <c r="G72" s="18">
        <v>67026280.817123458</v>
      </c>
    </row>
    <row r="73" spans="1:7" s="12" customFormat="1" ht="21" customHeight="1" x14ac:dyDescent="0.35">
      <c r="A73" s="23">
        <v>66</v>
      </c>
      <c r="B73" s="22" t="s">
        <v>43</v>
      </c>
      <c r="C73" s="22" t="s">
        <v>136</v>
      </c>
      <c r="D73" s="23" t="s">
        <v>28</v>
      </c>
      <c r="E73" s="16">
        <v>22121.754938487</v>
      </c>
      <c r="F73" s="17">
        <v>2376</v>
      </c>
      <c r="G73" s="18">
        <v>52561289.733845115</v>
      </c>
    </row>
    <row r="74" spans="1:7" s="12" customFormat="1" ht="21.75" customHeight="1" x14ac:dyDescent="0.35">
      <c r="A74" s="23">
        <v>67</v>
      </c>
      <c r="B74" s="22" t="s">
        <v>153</v>
      </c>
      <c r="C74" s="22" t="s">
        <v>114</v>
      </c>
      <c r="D74" s="23" t="s">
        <v>68</v>
      </c>
      <c r="E74" s="16">
        <v>6763.4415447498895</v>
      </c>
      <c r="F74" s="17">
        <v>6500</v>
      </c>
      <c r="G74" s="18">
        <v>43962370.04087428</v>
      </c>
    </row>
    <row r="75" spans="1:7" s="12" customFormat="1" ht="21.75" customHeight="1" x14ac:dyDescent="0.35">
      <c r="A75" s="14">
        <v>68</v>
      </c>
      <c r="B75" s="22" t="s">
        <v>137</v>
      </c>
      <c r="C75" s="22" t="s">
        <v>138</v>
      </c>
      <c r="D75" s="23" t="s">
        <v>60</v>
      </c>
      <c r="E75" s="16">
        <v>15199.241184767277</v>
      </c>
      <c r="F75" s="17">
        <v>29.7</v>
      </c>
      <c r="G75" s="18">
        <v>451417.46318758815</v>
      </c>
    </row>
    <row r="76" spans="1:7" s="12" customFormat="1" ht="21.75" customHeight="1" x14ac:dyDescent="0.35">
      <c r="A76" s="14">
        <v>69</v>
      </c>
      <c r="B76" s="22" t="s">
        <v>93</v>
      </c>
      <c r="C76" s="22" t="s">
        <v>68</v>
      </c>
      <c r="D76" s="23" t="s">
        <v>28</v>
      </c>
      <c r="E76" s="16">
        <v>3994.64</v>
      </c>
      <c r="F76" s="20">
        <v>192000</v>
      </c>
      <c r="G76" s="18">
        <v>766970880</v>
      </c>
    </row>
    <row r="77" spans="1:7" s="12" customFormat="1" ht="21.75" customHeight="1" x14ac:dyDescent="0.35">
      <c r="A77" s="14">
        <v>70</v>
      </c>
      <c r="B77" s="22" t="s">
        <v>94</v>
      </c>
      <c r="C77" s="22" t="s">
        <v>99</v>
      </c>
      <c r="D77" s="23" t="s">
        <v>60</v>
      </c>
      <c r="E77" s="16">
        <v>360446</v>
      </c>
      <c r="F77" s="17">
        <v>248</v>
      </c>
      <c r="G77" s="18">
        <v>89390608</v>
      </c>
    </row>
    <row r="78" spans="1:7" s="12" customFormat="1" ht="21.75" customHeight="1" x14ac:dyDescent="0.35">
      <c r="A78" s="14">
        <v>71</v>
      </c>
      <c r="B78" s="22" t="s">
        <v>115</v>
      </c>
      <c r="C78" s="22" t="s">
        <v>15</v>
      </c>
      <c r="D78" s="23" t="s">
        <v>15</v>
      </c>
      <c r="E78" s="16">
        <v>45662.596629883905</v>
      </c>
      <c r="F78" s="17">
        <v>968</v>
      </c>
      <c r="G78" s="18">
        <v>44201393.537727617</v>
      </c>
    </row>
    <row r="79" spans="1:7" s="12" customFormat="1" ht="24" customHeight="1" x14ac:dyDescent="0.35">
      <c r="A79" s="14">
        <v>72</v>
      </c>
      <c r="B79" s="22" t="s">
        <v>95</v>
      </c>
      <c r="C79" s="22" t="s">
        <v>139</v>
      </c>
      <c r="D79" s="23" t="s">
        <v>28</v>
      </c>
      <c r="E79" s="16">
        <v>4088.3185225818243</v>
      </c>
      <c r="F79" s="17">
        <v>2100</v>
      </c>
      <c r="G79" s="18">
        <v>8585468.8974218313</v>
      </c>
    </row>
    <row r="80" spans="1:7" s="12" customFormat="1" ht="21.75" customHeight="1" x14ac:dyDescent="0.35">
      <c r="A80" s="14">
        <v>73</v>
      </c>
      <c r="B80" s="22" t="s">
        <v>96</v>
      </c>
      <c r="C80" s="22" t="s">
        <v>109</v>
      </c>
      <c r="D80" s="23" t="s">
        <v>53</v>
      </c>
      <c r="E80" s="16">
        <v>15082.762405273781</v>
      </c>
      <c r="F80" s="17">
        <v>2500</v>
      </c>
      <c r="G80" s="18">
        <v>37706906.013184451</v>
      </c>
    </row>
    <row r="81" spans="1:8" s="12" customFormat="1" ht="21.75" customHeight="1" x14ac:dyDescent="0.35">
      <c r="A81" s="14">
        <v>74</v>
      </c>
      <c r="B81" s="22" t="s">
        <v>97</v>
      </c>
      <c r="C81" s="22" t="s">
        <v>99</v>
      </c>
      <c r="D81" s="23" t="s">
        <v>60</v>
      </c>
      <c r="E81" s="16">
        <v>119194.14498953996</v>
      </c>
      <c r="F81" s="17">
        <v>65</v>
      </c>
      <c r="G81" s="18">
        <v>7747619.4243200971</v>
      </c>
    </row>
    <row r="82" spans="1:8" s="12" customFormat="1" ht="21.75" customHeight="1" x14ac:dyDescent="0.35">
      <c r="A82" s="14">
        <v>75</v>
      </c>
      <c r="B82" s="22" t="s">
        <v>44</v>
      </c>
      <c r="C82" s="22" t="s">
        <v>123</v>
      </c>
      <c r="D82" s="23" t="s">
        <v>68</v>
      </c>
      <c r="E82" s="16">
        <v>124.21794871794872</v>
      </c>
      <c r="F82" s="17">
        <v>3100</v>
      </c>
      <c r="G82" s="18">
        <v>385075.641025641</v>
      </c>
    </row>
    <row r="83" spans="1:8" s="12" customFormat="1" ht="21.75" customHeight="1" x14ac:dyDescent="0.35">
      <c r="A83" s="14">
        <v>76</v>
      </c>
      <c r="B83" s="22" t="s">
        <v>45</v>
      </c>
      <c r="C83" s="48"/>
      <c r="D83" s="23" t="s">
        <v>46</v>
      </c>
      <c r="E83" s="16">
        <v>35750.25</v>
      </c>
      <c r="F83" s="49"/>
      <c r="G83" s="18">
        <v>0</v>
      </c>
    </row>
    <row r="84" spans="1:8" s="12" customFormat="1" ht="21.75" customHeight="1" x14ac:dyDescent="0.35">
      <c r="A84" s="14">
        <v>77</v>
      </c>
      <c r="B84" s="22" t="s">
        <v>47</v>
      </c>
      <c r="C84" s="48"/>
      <c r="D84" s="23" t="s">
        <v>46</v>
      </c>
      <c r="E84" s="16">
        <v>95610.773006134972</v>
      </c>
      <c r="F84" s="49"/>
      <c r="G84" s="18">
        <v>0</v>
      </c>
    </row>
    <row r="85" spans="1:8" s="12" customFormat="1" ht="21.75" customHeight="1" x14ac:dyDescent="0.35">
      <c r="A85" s="36">
        <v>78</v>
      </c>
      <c r="B85" s="26" t="s">
        <v>112</v>
      </c>
      <c r="C85" s="26" t="s">
        <v>111</v>
      </c>
      <c r="D85" s="37" t="s">
        <v>60</v>
      </c>
      <c r="E85" s="38">
        <v>75098.461894638982</v>
      </c>
      <c r="F85" s="39">
        <v>91</v>
      </c>
      <c r="G85" s="40">
        <v>6833960.0324121471</v>
      </c>
    </row>
    <row r="86" spans="1:8" s="12" customFormat="1" ht="21.75" customHeight="1" x14ac:dyDescent="0.35">
      <c r="A86" s="62" t="s">
        <v>48</v>
      </c>
      <c r="B86" s="63"/>
      <c r="C86" s="63"/>
      <c r="D86" s="63"/>
      <c r="E86" s="63"/>
      <c r="F86" s="63"/>
      <c r="G86" s="41">
        <f>SUM(G8:G85)</f>
        <v>4107029664.9746981</v>
      </c>
    </row>
    <row r="87" spans="1:8" ht="20.100000000000001" customHeight="1" x14ac:dyDescent="0.35">
      <c r="A87" s="66" t="s">
        <v>48</v>
      </c>
      <c r="B87" s="67"/>
      <c r="C87" s="67"/>
      <c r="D87" s="67"/>
      <c r="E87" s="67"/>
      <c r="F87" s="67"/>
      <c r="G87" s="45">
        <f>G86/9000</f>
        <v>456336.62944163312</v>
      </c>
    </row>
    <row r="88" spans="1:8" ht="20.100000000000001" customHeight="1" x14ac:dyDescent="0.35">
      <c r="B88" s="1" t="s">
        <v>141</v>
      </c>
    </row>
    <row r="89" spans="1:8" ht="20.100000000000001" customHeight="1" x14ac:dyDescent="0.35">
      <c r="B89" s="1" t="s">
        <v>142</v>
      </c>
    </row>
    <row r="90" spans="1:8" ht="20.100000000000001" customHeight="1" x14ac:dyDescent="0.35">
      <c r="B90" s="64" t="s">
        <v>154</v>
      </c>
      <c r="C90" s="68"/>
      <c r="D90" s="68"/>
      <c r="E90" s="68"/>
      <c r="F90" s="68"/>
      <c r="G90" s="68"/>
      <c r="H90" s="68"/>
    </row>
    <row r="91" spans="1:8" ht="20.100000000000001" customHeight="1" x14ac:dyDescent="0.35">
      <c r="B91" s="64" t="s">
        <v>155</v>
      </c>
      <c r="C91" s="68"/>
      <c r="D91" s="68"/>
      <c r="E91" s="68"/>
      <c r="F91" s="68"/>
      <c r="G91" s="68"/>
      <c r="H91" s="68"/>
    </row>
    <row r="92" spans="1:8" ht="20.100000000000001" customHeight="1" x14ac:dyDescent="0.35">
      <c r="B92" s="64" t="s">
        <v>156</v>
      </c>
      <c r="C92" s="65"/>
      <c r="D92" s="65"/>
      <c r="E92" s="65"/>
      <c r="F92" s="65"/>
      <c r="G92" s="65"/>
      <c r="H92" s="65"/>
    </row>
  </sheetData>
  <mergeCells count="6">
    <mergeCell ref="B92:H92"/>
    <mergeCell ref="A3:G3"/>
    <mergeCell ref="A86:F86"/>
    <mergeCell ref="A87:F87"/>
    <mergeCell ref="B90:H90"/>
    <mergeCell ref="B91:H9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workbookViewId="0">
      <selection activeCell="G11" sqref="G11"/>
    </sheetView>
  </sheetViews>
  <sheetFormatPr baseColWidth="10" defaultColWidth="11.44140625" defaultRowHeight="21" x14ac:dyDescent="0.4"/>
  <cols>
    <col min="1" max="1" width="4.5546875" style="34" customWidth="1"/>
    <col min="2" max="2" width="42.33203125" style="34" customWidth="1"/>
    <col min="3" max="3" width="13.33203125" style="34" customWidth="1"/>
    <col min="4" max="4" width="16.6640625" style="34" customWidth="1"/>
    <col min="5" max="16384" width="11.44140625" style="34"/>
  </cols>
  <sheetData>
    <row r="2" spans="1:4" ht="20.25" x14ac:dyDescent="0.3">
      <c r="A2" s="69" t="s">
        <v>158</v>
      </c>
      <c r="B2" s="69"/>
      <c r="C2" s="69"/>
      <c r="D2" s="69"/>
    </row>
    <row r="4" spans="1:4" x14ac:dyDescent="0.4">
      <c r="A4" s="35" t="s">
        <v>1</v>
      </c>
      <c r="B4" s="35" t="s">
        <v>143</v>
      </c>
      <c r="C4" s="35" t="s">
        <v>3</v>
      </c>
      <c r="D4" s="35" t="s">
        <v>144</v>
      </c>
    </row>
    <row r="5" spans="1:4" x14ac:dyDescent="0.4">
      <c r="A5" s="35">
        <v>1</v>
      </c>
      <c r="B5" s="35" t="s">
        <v>145</v>
      </c>
      <c r="C5" s="35" t="s">
        <v>146</v>
      </c>
      <c r="D5" s="35"/>
    </row>
    <row r="6" spans="1:4" ht="20.25" x14ac:dyDescent="0.3">
      <c r="A6" s="35">
        <v>2</v>
      </c>
      <c r="B6" s="35" t="s">
        <v>150</v>
      </c>
      <c r="C6" s="35" t="s">
        <v>28</v>
      </c>
      <c r="D6" s="35"/>
    </row>
    <row r="7" spans="1:4" x14ac:dyDescent="0.4">
      <c r="A7" s="35">
        <v>3</v>
      </c>
      <c r="B7" s="35" t="s">
        <v>148</v>
      </c>
      <c r="C7" s="35" t="s">
        <v>28</v>
      </c>
      <c r="D7" s="35"/>
    </row>
    <row r="8" spans="1:4" ht="20.25" x14ac:dyDescent="0.3">
      <c r="A8" s="35">
        <v>4</v>
      </c>
      <c r="B8" s="35" t="s">
        <v>149</v>
      </c>
      <c r="C8" s="35" t="s">
        <v>68</v>
      </c>
      <c r="D8" s="35"/>
    </row>
    <row r="9" spans="1:4" x14ac:dyDescent="0.4">
      <c r="A9" s="35">
        <v>5</v>
      </c>
      <c r="B9" s="35" t="s">
        <v>147</v>
      </c>
      <c r="C9" s="35" t="s">
        <v>146</v>
      </c>
      <c r="D9" s="35"/>
    </row>
    <row r="10" spans="1:4" ht="63" x14ac:dyDescent="0.4">
      <c r="A10" s="35">
        <v>6</v>
      </c>
      <c r="B10" s="71" t="s">
        <v>159</v>
      </c>
      <c r="C10" s="35"/>
      <c r="D10" s="35"/>
    </row>
    <row r="11" spans="1:4" ht="63" x14ac:dyDescent="0.4">
      <c r="A11" s="35">
        <v>7</v>
      </c>
      <c r="B11" s="71" t="s">
        <v>160</v>
      </c>
      <c r="C11" s="35"/>
      <c r="D11" s="35"/>
    </row>
  </sheetData>
  <sortState ref="A5:D9">
    <sortCondition ref="A5"/>
  </sortState>
  <mergeCells count="1">
    <mergeCell ref="A2:D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DRS FARANAH</vt:lpstr>
      <vt:lpstr>DRS LABE</vt:lpstr>
      <vt:lpstr>Total Zone Projet</vt:lpstr>
      <vt:lpstr>TOTAL</vt:lpstr>
      <vt:lpstr>PRODUITS A AJOUTER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PASSP GUINEE</dc:creator>
  <cp:lastModifiedBy>HP ENVY</cp:lastModifiedBy>
  <dcterms:created xsi:type="dcterms:W3CDTF">2016-12-16T19:44:49Z</dcterms:created>
  <dcterms:modified xsi:type="dcterms:W3CDTF">2016-12-27T09:29:49Z</dcterms:modified>
</cp:coreProperties>
</file>